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75" yWindow="675" windowWidth="11175" windowHeight="7410"/>
  </bookViews>
  <sheets>
    <sheet name="MCIOP Master List" sheetId="1" r:id="rId1"/>
  </sheets>
  <calcPr calcId="125725"/>
</workbook>
</file>

<file path=xl/calcChain.xml><?xml version="1.0" encoding="utf-8"?>
<calcChain xmlns="http://schemas.openxmlformats.org/spreadsheetml/2006/main">
  <c r="L1058" i="1"/>
  <c r="K1058"/>
  <c r="L586"/>
  <c r="K586"/>
  <c r="K560"/>
  <c r="K516"/>
  <c r="K479"/>
  <c r="K460"/>
  <c r="K362"/>
  <c r="K354"/>
  <c r="K320"/>
  <c r="K756"/>
  <c r="L787"/>
  <c r="K787"/>
  <c r="L854"/>
  <c r="K854"/>
  <c r="L696"/>
  <c r="K696"/>
  <c r="L21"/>
  <c r="K21"/>
  <c r="L655"/>
  <c r="L581"/>
  <c r="K581"/>
  <c r="L10"/>
  <c r="K10"/>
  <c r="K909"/>
  <c r="K896"/>
  <c r="L877"/>
  <c r="K877"/>
  <c r="L846"/>
  <c r="K846"/>
  <c r="K1124"/>
  <c r="K743"/>
  <c r="K742"/>
  <c r="L26"/>
  <c r="K26"/>
  <c r="L698"/>
  <c r="K630"/>
  <c r="K629"/>
  <c r="K746"/>
  <c r="L665"/>
  <c r="K665"/>
  <c r="K673"/>
  <c r="L874"/>
  <c r="K874"/>
  <c r="L847"/>
  <c r="L845"/>
  <c r="K845"/>
  <c r="K828"/>
  <c r="L808"/>
  <c r="K808"/>
  <c r="K804"/>
  <c r="L775"/>
  <c r="K775"/>
  <c r="L761"/>
  <c r="K761"/>
  <c r="K758"/>
  <c r="L717"/>
  <c r="K717"/>
  <c r="L664"/>
  <c r="K664"/>
  <c r="K704"/>
  <c r="L868"/>
  <c r="K868"/>
  <c r="L8"/>
  <c r="K8"/>
  <c r="L751"/>
  <c r="K751"/>
  <c r="K642"/>
</calcChain>
</file>

<file path=xl/sharedStrings.xml><?xml version="1.0" encoding="utf-8"?>
<sst xmlns="http://schemas.openxmlformats.org/spreadsheetml/2006/main" count="11290" uniqueCount="5340">
  <si>
    <t>Historic New England - Jewett House</t>
  </si>
  <si>
    <t>Lewiston Historic Preservation Review Board</t>
  </si>
  <si>
    <t>Lexington Highland Historical Society</t>
  </si>
  <si>
    <t>Maine Society for the History of Medicine</t>
  </si>
  <si>
    <t>Pineland Farms Inc.</t>
  </si>
  <si>
    <t>www.pinelandfarms.org</t>
  </si>
  <si>
    <t>http://www.spiritsalive.org/</t>
  </si>
  <si>
    <t>Washington County Historical &amp; Genealogical Society</t>
  </si>
  <si>
    <t>Washington County Community College Library</t>
  </si>
  <si>
    <t>York County Community College Library</t>
  </si>
  <si>
    <t>York Harbor Reading Room Foundation</t>
  </si>
  <si>
    <t>1171 Unknown Road</t>
  </si>
  <si>
    <t>Sherman Street Route 2</t>
  </si>
  <si>
    <t>Thorndike Library --Thorndike Library</t>
  </si>
  <si>
    <t>College of the Atlantic</t>
  </si>
  <si>
    <t>Friends of Seguin Island Light</t>
  </si>
  <si>
    <t xml:space="preserve">George and Barbara Bush Center--UNE
</t>
  </si>
  <si>
    <t>Bowdoin College Library Special Collections</t>
  </si>
  <si>
    <t>Patten Lumbermens Museum</t>
  </si>
  <si>
    <t xml:space="preserve">E. Perrin Edmunds Library, </t>
  </si>
  <si>
    <t>Northern Maine Community College</t>
  </si>
  <si>
    <t>Universtiy of Maine at Presque Isel</t>
  </si>
  <si>
    <t>Chapman-Hall House</t>
  </si>
  <si>
    <r>
      <t> </t>
    </r>
    <r>
      <rPr>
        <sz val="11"/>
        <color theme="1"/>
        <rFont val="Calibri"/>
        <family val="2"/>
        <scheme val="minor"/>
      </rPr>
      <t>207.338.3884</t>
    </r>
  </si>
  <si>
    <r>
      <t> </t>
    </r>
    <r>
      <rPr>
        <sz val="11"/>
        <color theme="1"/>
        <rFont val="Calibri"/>
        <family val="2"/>
        <scheme val="minor"/>
      </rPr>
      <t>207.672.3002</t>
    </r>
  </si>
  <si>
    <r>
      <t> </t>
    </r>
    <r>
      <rPr>
        <sz val="11"/>
        <color theme="1"/>
        <rFont val="Calibri"/>
        <family val="2"/>
        <scheme val="minor"/>
      </rPr>
      <t>207.327.2923</t>
    </r>
  </si>
  <si>
    <r>
      <t> </t>
    </r>
    <r>
      <rPr>
        <sz val="11"/>
        <color theme="1"/>
        <rFont val="Calibri"/>
        <family val="2"/>
        <scheme val="minor"/>
      </rPr>
      <t>207.439.9437</t>
    </r>
  </si>
  <si>
    <r>
      <t> </t>
    </r>
    <r>
      <rPr>
        <sz val="11"/>
        <color theme="1"/>
        <rFont val="Calibri"/>
        <family val="2"/>
        <scheme val="minor"/>
      </rPr>
      <t>207-924-3925</t>
    </r>
  </si>
  <si>
    <r>
      <t> </t>
    </r>
    <r>
      <rPr>
        <sz val="11"/>
        <color theme="1"/>
        <rFont val="Calibri"/>
        <family val="2"/>
        <scheme val="minor"/>
      </rPr>
      <t>207.668.2110</t>
    </r>
  </si>
  <si>
    <r>
      <t> </t>
    </r>
    <r>
      <rPr>
        <sz val="11"/>
        <color theme="1"/>
        <rFont val="Calibri"/>
        <family val="2"/>
        <scheme val="minor"/>
      </rPr>
      <t>207.925.3177</t>
    </r>
  </si>
  <si>
    <r>
      <t> </t>
    </r>
    <r>
      <rPr>
        <sz val="11"/>
        <color theme="1"/>
        <rFont val="Calibri"/>
        <family val="2"/>
        <scheme val="minor"/>
      </rPr>
      <t>207.635.3212</t>
    </r>
  </si>
  <si>
    <r>
      <t> </t>
    </r>
    <r>
      <rPr>
        <sz val="11"/>
        <color theme="1"/>
        <rFont val="Calibri"/>
        <family val="2"/>
        <scheme val="minor"/>
      </rPr>
      <t>207.342.5549</t>
    </r>
  </si>
  <si>
    <r>
      <t> </t>
    </r>
    <r>
      <rPr>
        <sz val="11"/>
        <color theme="1"/>
        <rFont val="Calibri"/>
        <family val="2"/>
        <scheme val="minor"/>
      </rPr>
      <t>607 Shapleigh Corner Road</t>
    </r>
  </si>
  <si>
    <t>PO Box 7588</t>
  </si>
  <si>
    <t>04112-7588</t>
  </si>
  <si>
    <t>41 South Merrill Road</t>
  </si>
  <si>
    <t>PO Box 496</t>
  </si>
  <si>
    <t>13 Thaddeus Road</t>
  </si>
  <si>
    <t>852 Harpswell Neck Road</t>
  </si>
  <si>
    <t>PO Box 276</t>
  </si>
  <si>
    <t>28 Salmon Falls Road</t>
  </si>
  <si>
    <t xml:space="preserve">Friends of Evergreen </t>
  </si>
  <si>
    <t>http://www.townofwhitefield.com/HistoricalSociety.htm</t>
  </si>
  <si>
    <t>University of Maine - Orono</t>
  </si>
  <si>
    <t>Historic New England - Castle Tucker and the Nickels-Sortwell House</t>
  </si>
  <si>
    <t>Matinicus Island Historical Society</t>
  </si>
  <si>
    <t>PO Box 189</t>
  </si>
  <si>
    <t>Matinicus Island</t>
  </si>
  <si>
    <t>matinicushistory.org</t>
  </si>
  <si>
    <t>Kennebec and Moose River Valleys</t>
  </si>
  <si>
    <t>mid-Coast</t>
  </si>
  <si>
    <t>PO Box 242</t>
  </si>
  <si>
    <t>405 Perry Road</t>
  </si>
  <si>
    <t>52 West Street</t>
  </si>
  <si>
    <t>11 Moosehead Trail</t>
  </si>
  <si>
    <t>PO Box 91</t>
  </si>
  <si>
    <t>PO Box 1058</t>
  </si>
  <si>
    <t>137 South Road</t>
  </si>
  <si>
    <t>10 Orchard Road</t>
  </si>
  <si>
    <t>Dresden Historical Society</t>
  </si>
  <si>
    <t>511 Main Street</t>
  </si>
  <si>
    <t xml:space="preserve">67 South Street </t>
  </si>
  <si>
    <t>Museum L-A</t>
  </si>
  <si>
    <t>PO Box 193</t>
  </si>
  <si>
    <t>7 Congress Square</t>
  </si>
  <si>
    <t>2 Day Mountain Road</t>
  </si>
  <si>
    <t>PO Box 502</t>
  </si>
  <si>
    <t>PO Box 582</t>
  </si>
  <si>
    <t>PO Box 31</t>
  </si>
  <si>
    <t>PO Box 683</t>
  </si>
  <si>
    <t>184 Thomas Road</t>
  </si>
  <si>
    <t>Hidden Valley Nature Center</t>
  </si>
  <si>
    <t>PO Box 135</t>
  </si>
  <si>
    <t>hvnc.org</t>
  </si>
  <si>
    <t>Viles Arboretum</t>
  </si>
  <si>
    <t>Arboretum</t>
  </si>
  <si>
    <t>153 Hospital Street</t>
  </si>
  <si>
    <t>PO Box 68</t>
  </si>
  <si>
    <t>Friends of Blaine House Inc.</t>
  </si>
  <si>
    <t>Maine Grange Foundation Inc.</t>
  </si>
  <si>
    <t>146 State Street</t>
  </si>
  <si>
    <t>Kennebec Reborn</t>
  </si>
  <si>
    <t>131 Cony Street</t>
  </si>
  <si>
    <t xml:space="preserve">ME </t>
  </si>
  <si>
    <t>ROUTE 131</t>
  </si>
  <si>
    <t>http://deerisleartists.com</t>
  </si>
  <si>
    <t>http://www.kitteryartassociation.org</t>
  </si>
  <si>
    <t>http://www.mccurdyssmokehouse.org</t>
  </si>
  <si>
    <t>http://www.maineswedishcolony.info</t>
  </si>
  <si>
    <t>http://www.bgci.org/garden.php?id=710</t>
  </si>
  <si>
    <t>http://www.gmri.org</t>
  </si>
  <si>
    <t>www.stlawrencearts.org/</t>
  </si>
  <si>
    <t>ussjfk.org</t>
  </si>
  <si>
    <t>http://www.themasonic.com</t>
  </si>
  <si>
    <t>http://www.space538.org</t>
  </si>
  <si>
    <t>www.brinc.org</t>
  </si>
  <si>
    <t>http://theoceanarium.com</t>
  </si>
  <si>
    <t>http://www.oldyork.org</t>
  </si>
  <si>
    <t>Phippsburg Historical Society Inc. and Museum</t>
  </si>
  <si>
    <t>PO Box 3805</t>
  </si>
  <si>
    <t>21 Vine Street</t>
  </si>
  <si>
    <t>Sandy River &amp; Rangeley Lakes Railroad</t>
  </si>
  <si>
    <t>SC</t>
  </si>
  <si>
    <t xml:space="preserve">16 State House Station </t>
  </si>
  <si>
    <t>2 Main Street, Suite 17-301G</t>
  </si>
  <si>
    <t>PO Box 620</t>
  </si>
  <si>
    <t xml:space="preserve">Castle Tucker </t>
  </si>
  <si>
    <t>2 Lee  Street</t>
  </si>
  <si>
    <t xml:space="preserve">Island Heritage Trust, </t>
  </si>
  <si>
    <t xml:space="preserve">PMB 367  </t>
  </si>
  <si>
    <t>Save our Swinging Bridge Organization</t>
  </si>
  <si>
    <t>Keepers for the Preservation of Brooksville's Old Baptist Church</t>
  </si>
  <si>
    <t>Observatory</t>
  </si>
  <si>
    <t>Oceanarium</t>
  </si>
  <si>
    <t>Friends for a Heritage Center at Mill Park</t>
  </si>
  <si>
    <t>Maine sea Coast Historical Missionary Collection</t>
  </si>
  <si>
    <t>Sagadahoc Preservation Inc.</t>
  </si>
  <si>
    <t>SPC Preservation Fund</t>
  </si>
  <si>
    <t>Marine Mammals of Maine</t>
  </si>
  <si>
    <t>Keepers of the Burnt Island Light</t>
  </si>
  <si>
    <t>Merrymeeting Arts Center</t>
  </si>
  <si>
    <t>Bremen Town House Association Inc.</t>
  </si>
  <si>
    <t>Old Bristol Historical Society</t>
  </si>
  <si>
    <t>Merrymeeting Waterfowl Museum</t>
  </si>
  <si>
    <t>Holbrook Community Foundation</t>
  </si>
  <si>
    <t>Maine Garden Railway Society</t>
  </si>
  <si>
    <t>Dr. Job Holmes Cottage and Museum</t>
  </si>
  <si>
    <t>Downeast Heritage Center</t>
  </si>
  <si>
    <t>Old Canton School House Activities Group</t>
  </si>
  <si>
    <t>Veterans Memorial Park Association</t>
  </si>
  <si>
    <t>Chesterville Center Union Meeting House Inc.</t>
  </si>
  <si>
    <t>Town of China Historical Society</t>
  </si>
  <si>
    <t>Maine Society for Histotechnology</t>
  </si>
  <si>
    <t>Cornish Veterans Monument Organization</t>
  </si>
  <si>
    <t>The Presumpscot Foundation</t>
  </si>
  <si>
    <t>Deer Isle Artists Association</t>
  </si>
  <si>
    <t>Jones Museum of Glass and Ceramics</t>
  </si>
  <si>
    <t>35 Douglas Mountain Road</t>
  </si>
  <si>
    <t>Center Theater Inc.</t>
  </si>
  <si>
    <t>Eastport for Pride</t>
  </si>
  <si>
    <t>Clifton Historical Society</t>
  </si>
  <si>
    <t>New England Telephone Museum</t>
  </si>
  <si>
    <t>Wolfe's Neck Farm Foundation</t>
  </si>
  <si>
    <t>Maine Natural History Observatory</t>
  </si>
  <si>
    <t>Natural Resource Education Center at Moosehead</t>
  </si>
  <si>
    <t>Row House Inc.</t>
  </si>
  <si>
    <t>Lighthouse Education and Nautical Studies</t>
  </si>
  <si>
    <t>Portsmouth Naval Shipyard Historical Foundation Inc.</t>
  </si>
  <si>
    <t>Kittery Art Association</t>
  </si>
  <si>
    <t>Cherokee Blackfeet Cultural Circle</t>
  </si>
  <si>
    <t>Nana's Dream Museum of Miniatures</t>
  </si>
  <si>
    <t>Kora Shrine Center Foundation</t>
  </si>
  <si>
    <t>Metis Eastern Tribal Indian Society of Maine</t>
  </si>
  <si>
    <t>Kelmscott Rare Breeds Foundation</t>
  </si>
  <si>
    <t>Lubec Landmarks Inc.</t>
  </si>
  <si>
    <t>Lost Fishermen's Memorial Association</t>
  </si>
  <si>
    <t>Magnuson Technical Heritage Foundation</t>
  </si>
  <si>
    <t>Friends of Liberty Hall</t>
  </si>
  <si>
    <t>Hollis Center</t>
  </si>
  <si>
    <t>PO Box 236</t>
  </si>
  <si>
    <t>27 Allen Hill Road</t>
  </si>
  <si>
    <t>350 Commercial Street</t>
  </si>
  <si>
    <t>66 Congress Street</t>
  </si>
  <si>
    <t>PO Box 18209</t>
  </si>
  <si>
    <t>PO Box 8554</t>
  </si>
  <si>
    <t>142 High Street 420</t>
  </si>
  <si>
    <t>PO Box 1743</t>
  </si>
  <si>
    <t>415 Congress Street</t>
  </si>
  <si>
    <t>538 Congress Street</t>
  </si>
  <si>
    <t>Old Town Marine Museum</t>
  </si>
  <si>
    <t>Kisma Preserve</t>
  </si>
  <si>
    <t>New Sweden Historic Village</t>
  </si>
  <si>
    <t>North Bridgton Histoircal Society</t>
  </si>
  <si>
    <t>Western Somerset Historical Society</t>
  </si>
  <si>
    <t>Elder Grey Meeting House Cemetery Association</t>
  </si>
  <si>
    <t>Petite Plaisance Conservation Fund</t>
  </si>
  <si>
    <t>Mid-Coast Sports Hall of Fame</t>
  </si>
  <si>
    <t>Norway Landmarks Preservation Fund</t>
  </si>
  <si>
    <t>Marginal Way Preservation Fund</t>
  </si>
  <si>
    <t>Penobscot Heritage Museum</t>
  </si>
  <si>
    <t>Fay Hyland Botanical-Arboretum</t>
  </si>
  <si>
    <t>Otis Historical Society</t>
  </si>
  <si>
    <t>The Woodstock Historical Society</t>
  </si>
  <si>
    <t>Twin Town Nature Club</t>
  </si>
  <si>
    <t>Gulf of Maine Research Institute</t>
  </si>
  <si>
    <t xml:space="preserve">Friends of the St Lawrence Church </t>
  </si>
  <si>
    <t>Spirits Alive</t>
  </si>
  <si>
    <t>Maine Sports Hall of Fame Inc.</t>
  </si>
  <si>
    <t>Maine Project for Fine Art Conservation</t>
  </si>
  <si>
    <t>USS John F Kennedy Museum</t>
  </si>
  <si>
    <t>Portland Veteran Firemen's Association</t>
  </si>
  <si>
    <t>Masonic Temple Foundation</t>
  </si>
  <si>
    <t>Space Gallery</t>
  </si>
  <si>
    <t>Aroostook Partners in the Arts</t>
  </si>
  <si>
    <t>Readfield Union Meeting House Company</t>
  </si>
  <si>
    <t>Rockville Community Chapel Association Inc.</t>
  </si>
  <si>
    <t>Strathglass Park Preservation Society</t>
  </si>
  <si>
    <t>Honey Bee Research Institute and Nature Center Inc.</t>
  </si>
  <si>
    <t>Caterpillar Hill Initiative</t>
  </si>
  <si>
    <t>Trustees of Bloomfield Academy</t>
  </si>
  <si>
    <t>South Solon Historical Society</t>
  </si>
  <si>
    <t>Smithfield Maine Historical Society</t>
  </si>
  <si>
    <t>Smyrna Merrill Historical Society</t>
  </si>
  <si>
    <t>Jewett Eastman Memorial Committee</t>
  </si>
  <si>
    <t>Oceanrium Southwest Harbor</t>
  </si>
  <si>
    <t>Southwest Hrabor historical Society</t>
  </si>
  <si>
    <t>St George Historical Society</t>
  </si>
  <si>
    <t>St John Historical Society</t>
  </si>
  <si>
    <t>Burnt Cove Church Community Center Inc.</t>
  </si>
  <si>
    <t>Friends for the Preservation of Swans Island Methodist Church</t>
  </si>
  <si>
    <t>Friends of the Swans Island Lighthouse</t>
  </si>
  <si>
    <t>Turner Natural History Club</t>
  </si>
  <si>
    <t>Historic Downstreet Inc.</t>
  </si>
  <si>
    <t>Waterville Main Street</t>
  </si>
  <si>
    <t>Waterville Opera House Foundation</t>
  </si>
  <si>
    <t>Rosemarie Beck Foundation</t>
  </si>
  <si>
    <t>Kings Mills Union Hall Association</t>
  </si>
  <si>
    <t>Taconnett Falls Chapter of Maine Genealogical Society</t>
  </si>
  <si>
    <t>Heart of America Quilt Inc.</t>
  </si>
  <si>
    <t>Old Walpole Meeting House</t>
  </si>
  <si>
    <t>Maine Preservation</t>
  </si>
  <si>
    <t>Portland Fishermen's Monument Commission</t>
  </si>
  <si>
    <t>Elizabeth Perkins House</t>
  </si>
  <si>
    <t>Ogunquit Arts Collaborative</t>
  </si>
  <si>
    <t>153 Bluberry Hill Lane</t>
  </si>
  <si>
    <t>127 West Street</t>
  </si>
  <si>
    <t>PO Box 322</t>
  </si>
  <si>
    <t>PO Box 1187</t>
  </si>
  <si>
    <t>3 Indian Ridge drive</t>
  </si>
  <si>
    <t>PO Box 738</t>
  </si>
  <si>
    <t>9 Maine Street</t>
  </si>
  <si>
    <t>PO Box 240</t>
  </si>
  <si>
    <t>PO Box 87</t>
  </si>
  <si>
    <t>9 Gilman Avenue</t>
  </si>
  <si>
    <t>82 Carll Road</t>
  </si>
  <si>
    <t>41 Garden Circle</t>
  </si>
  <si>
    <t>72 Dutch Gap Road</t>
  </si>
  <si>
    <t>15 31ST Fire Road</t>
  </si>
  <si>
    <t>PO Box 442</t>
  </si>
  <si>
    <t>277 Sokokis Trail</t>
  </si>
  <si>
    <t>100 Middle Road</t>
  </si>
  <si>
    <t>PPO Box 634</t>
  </si>
  <si>
    <t>20 East Maine Street</t>
  </si>
  <si>
    <t>184 Burnett Road</t>
  </si>
  <si>
    <t>317 Guzzle Road</t>
  </si>
  <si>
    <t>PO Box 3</t>
  </si>
  <si>
    <t>PO Box 25</t>
  </si>
  <si>
    <t>PO Box 792</t>
  </si>
  <si>
    <t>PO Box 21</t>
  </si>
  <si>
    <t>11 Sabattus Road</t>
  </si>
  <si>
    <t>13 Lombard Hill Road</t>
  </si>
  <si>
    <t>RR2 Box 365</t>
  </si>
  <si>
    <t>PO Box 422</t>
  </si>
  <si>
    <t>659 Williams Road</t>
  </si>
  <si>
    <t>PO Box 22</t>
  </si>
  <si>
    <t>683 Maine Road</t>
  </si>
  <si>
    <t>PO Box 84</t>
  </si>
  <si>
    <t>32 Farm View Drive</t>
  </si>
  <si>
    <t>116 Station Road</t>
  </si>
  <si>
    <t>PO Box 153</t>
  </si>
  <si>
    <t>PO Box 1</t>
  </si>
  <si>
    <t>265 Chadbourne Ridge Road</t>
  </si>
  <si>
    <t>PO Box 1112</t>
  </si>
  <si>
    <t>22 Atlantic Highway</t>
  </si>
  <si>
    <t>PO Box 525</t>
  </si>
  <si>
    <t>17 Rosswood Green Lane 10</t>
  </si>
  <si>
    <t>PO Box 1455</t>
  </si>
  <si>
    <t>6 River Road</t>
  </si>
  <si>
    <t>5703 Alumni Hall, Room 118</t>
  </si>
  <si>
    <t>University of Maine Arboretum</t>
  </si>
  <si>
    <t>6 Tate Road</t>
  </si>
  <si>
    <t>libstaff@wellstown.org</t>
  </si>
  <si>
    <t>www.wellslibrary.org</t>
  </si>
  <si>
    <t>Wells Reserve Dorothy Fish Coastal Resource Library</t>
  </si>
  <si>
    <t>342 Laudholm Farm Road</t>
  </si>
  <si>
    <t>207-646-1555</t>
  </si>
  <si>
    <t>wellsreserve.org</t>
  </si>
  <si>
    <t>P.O. Box 348</t>
  </si>
  <si>
    <t>207.727.5898</t>
  </si>
  <si>
    <t>director@westbuxtonpubliclibrary.org</t>
  </si>
  <si>
    <t>www.westbuxtonpubliclibrary.org/</t>
  </si>
  <si>
    <t>goodwinl@william-fogg.lib.me.us</t>
  </si>
  <si>
    <t>PO Box 1370</t>
  </si>
  <si>
    <t>PO Box 329</t>
  </si>
  <si>
    <t>5 Gurney Street</t>
  </si>
  <si>
    <t>24 Gendreau Road</t>
  </si>
  <si>
    <t>328 Caterpipllar Hill Road</t>
  </si>
  <si>
    <t>PO Box 894</t>
  </si>
  <si>
    <t>136 Quaker Lane</t>
  </si>
  <si>
    <t>172 Clark Point Road</t>
  </si>
  <si>
    <t>1258 St John Road</t>
  </si>
  <si>
    <t>PO Box 550</t>
  </si>
  <si>
    <t>125 Harbor Road</t>
  </si>
  <si>
    <t>Town Office</t>
  </si>
  <si>
    <t>Suite 707</t>
  </si>
  <si>
    <t>2 Maine Street</t>
  </si>
  <si>
    <t>26 Valley View Drive</t>
  </si>
  <si>
    <t>PO Box 209</t>
  </si>
  <si>
    <t>Suite 202</t>
  </si>
  <si>
    <t>44 Main Street</t>
  </si>
  <si>
    <t>1 Common Street</t>
  </si>
  <si>
    <t>41 Prospect Street</t>
  </si>
  <si>
    <t>PO Box 49</t>
  </si>
  <si>
    <t>10 Lithgow Street</t>
  </si>
  <si>
    <t>7 First Street</t>
  </si>
  <si>
    <t>PO Box 581</t>
  </si>
  <si>
    <t>233 West Main Street</t>
  </si>
  <si>
    <t>394 Southside Road</t>
  </si>
  <si>
    <t>1 Schooner Landing</t>
  </si>
  <si>
    <t>PO Box 66</t>
  </si>
  <si>
    <t>Bristol</t>
  </si>
  <si>
    <t>Kiitery</t>
  </si>
  <si>
    <t>Machaisport</t>
  </si>
  <si>
    <t>New Glouchester</t>
  </si>
  <si>
    <t>North New Portland</t>
  </si>
  <si>
    <t>Northport</t>
  </si>
  <si>
    <t>Otis</t>
  </si>
  <si>
    <t>Preque Isle</t>
  </si>
  <si>
    <t>St David</t>
  </si>
  <si>
    <t>Smyrna</t>
  </si>
  <si>
    <t>St George</t>
  </si>
  <si>
    <t>St John Plantation</t>
  </si>
  <si>
    <t>United Church of Christ, Maine Conference</t>
  </si>
  <si>
    <t>Church</t>
  </si>
  <si>
    <t>1 Weston Court</t>
  </si>
  <si>
    <t>Suite 104</t>
  </si>
  <si>
    <t>BTC Center-General Theological Library</t>
  </si>
  <si>
    <t>97 India Street</t>
  </si>
  <si>
    <t>Roman Catholic Diocese of Maine</t>
  </si>
  <si>
    <t>510 Ocean Avenue</t>
  </si>
  <si>
    <t>10 Main Street</t>
  </si>
  <si>
    <t>207-947-4591</t>
  </si>
  <si>
    <t>04410</t>
  </si>
  <si>
    <t>207-327-1246</t>
  </si>
  <si>
    <t>rstnh35@gmail.com</t>
  </si>
  <si>
    <t>04412</t>
  </si>
  <si>
    <t>207.989.7943</t>
  </si>
  <si>
    <t>drasche@brewermaine.gov</t>
  </si>
  <si>
    <t>http://www.brewermaine.gov/library/</t>
  </si>
  <si>
    <t>207-989-7001</t>
  </si>
  <si>
    <t>cdore@brewermaine.gov</t>
  </si>
  <si>
    <t>http://www.brewermaine.gov/public-safety-museum/</t>
  </si>
  <si>
    <t>207-848-7468</t>
  </si>
  <si>
    <t>http://www.townofcarmel.org/index.asp?Type=B_BASIC&amp;SEC=%7B5EBB42CF-7C39-4BAE-AD80-6EA11B50008E%7D</t>
  </si>
  <si>
    <t>12 Plymouth Road</t>
  </si>
  <si>
    <t>PO Box 308</t>
  </si>
  <si>
    <t>207-884-8598</t>
  </si>
  <si>
    <t>casememorial@roadrunner.com</t>
  </si>
  <si>
    <t>Franco-American Centre Franco-Américain</t>
  </si>
  <si>
    <t>110 Crossland Hall</t>
  </si>
  <si>
    <t>(207) 581-3790</t>
  </si>
  <si>
    <t>yvon_labbe@umit.maine.edu</t>
  </si>
  <si>
    <t>http://umaine.edu/francoamerican/</t>
  </si>
  <si>
    <t>207-285-3581</t>
  </si>
  <si>
    <t>04422</t>
  </si>
  <si>
    <t>207-285-3805</t>
  </si>
  <si>
    <t>charleston@charleston.lib.me.us</t>
  </si>
  <si>
    <t>5791 Mayflower Hill Drive</t>
  </si>
  <si>
    <t>44 Mines Road</t>
  </si>
  <si>
    <t xml:space="preserve">PO Box 537 </t>
  </si>
  <si>
    <t>207-465-7549, 207-649-4942</t>
  </si>
  <si>
    <t>207-495-2973</t>
  </si>
  <si>
    <t>http://www.seacoastnh.com/dct/wellsautomuseum.html</t>
  </si>
  <si>
    <t>207.646.8181</t>
  </si>
  <si>
    <t>Eastern Maine Community College Library</t>
  </si>
  <si>
    <t>207-974-4640</t>
  </si>
  <si>
    <t>jsbrownie01@yahoo.com</t>
  </si>
  <si>
    <t>Hadley Parrot Health Science Library</t>
  </si>
  <si>
    <t>library@emmc.emh.org </t>
  </si>
  <si>
    <t>http://www.emmc.org/education_opportunities.aspx?id=31424</t>
  </si>
  <si>
    <t>207-848-4000</t>
  </si>
  <si>
    <t>http://www.ecotat.org/index.html</t>
  </si>
  <si>
    <t>207 989-5792</t>
  </si>
  <si>
    <t>207.379.2449</t>
  </si>
  <si>
    <t>1730 Exeter Rd.</t>
  </si>
  <si>
    <t>207-989-7059</t>
  </si>
  <si>
    <t>215 Avenue Road</t>
  </si>
  <si>
    <t> bunnja@myfairpoint.net</t>
  </si>
  <si>
    <t>207-942-9897</t>
  </si>
  <si>
    <t>richv@glenburn.net</t>
  </si>
  <si>
    <t> www.library.glenburnschool.us/</t>
  </si>
  <si>
    <t>williamfogglibrary.org</t>
  </si>
  <si>
    <t>112 College Drive</t>
  </si>
  <si>
    <t>207-646-9282</t>
  </si>
  <si>
    <t>virtual.yccc.edu/library</t>
  </si>
  <si>
    <t>York Hospital Library</t>
  </si>
  <si>
    <t>15 Hospital Drive</t>
  </si>
  <si>
    <t>York Public Library</t>
  </si>
  <si>
    <t>15 Long Sands Road</t>
  </si>
  <si>
    <t>03909-1109</t>
  </si>
  <si>
    <t>207.363.2818</t>
  </si>
  <si>
    <t>ypl@york.lib.me.us</t>
  </si>
  <si>
    <t>www.york.lib.me.us/</t>
  </si>
  <si>
    <t>04930</t>
  </si>
  <si>
    <t>Penobscot</t>
  </si>
  <si>
    <t>924-7292</t>
  </si>
  <si>
    <t>liz@abbott-library.com</t>
  </si>
  <si>
    <t>http://www.abbott-library.com/</t>
  </si>
  <si>
    <t>Ambajejus Lake</t>
  </si>
  <si>
    <t>(207) 731-3672</t>
  </si>
  <si>
    <t>419 Hudson Road</t>
  </si>
  <si>
    <t>(207) 285-7226</t>
  </si>
  <si>
    <t>atkinslibrary@aol.com</t>
  </si>
  <si>
    <t>207.990.8000</t>
  </si>
  <si>
    <t>www.bangordailynews.com</t>
  </si>
  <si>
    <t>419 Main Street</t>
  </si>
  <si>
    <t>(207) 941-4000</t>
  </si>
  <si>
    <t>ruth.mare@maine.gov</t>
  </si>
  <si>
    <t>http://www.maine.gov/dhhs/DDPC/library.shtml</t>
  </si>
  <si>
    <t>(207) 947-7384</t>
  </si>
  <si>
    <t>pdmuseum@mint.net</t>
  </si>
  <si>
    <t>http://www.bangormaine.gov/feed.php?num=5&amp;news_id=195&amp;feed_id=68</t>
  </si>
  <si>
    <t>207-942-6781</t>
  </si>
  <si>
    <t>Milford</t>
  </si>
  <si>
    <t>04461</t>
  </si>
  <si>
    <t>Millinocket Memorial Library</t>
  </si>
  <si>
    <t>5 Maine Ave.</t>
  </si>
  <si>
    <t>207-7020</t>
  </si>
  <si>
    <t>lfitz@millinocket.lib.me.us</t>
  </si>
  <si>
    <t>www.millinocket.lib.me.us/</t>
  </si>
  <si>
    <t>(207) 723-7020</t>
  </si>
  <si>
    <t>http://mrhme.iarbiz.com/ucVar4xpLhU=</t>
  </si>
  <si>
    <t>Newburgh Community Library</t>
  </si>
  <si>
    <t>2220 Western Avenue</t>
  </si>
  <si>
    <t>207.234.4151</t>
  </si>
  <si>
    <t>newburghcommunitylibrary@uninets.net</t>
  </si>
  <si>
    <t>207-827-3972</t>
  </si>
  <si>
    <t>cindy.jennings@old-town.org</t>
  </si>
  <si>
    <t>04473</t>
  </si>
  <si>
    <t>207-866-5060</t>
  </si>
  <si>
    <t>opl@orono.lib.me.us</t>
  </si>
  <si>
    <t>library.orono.org</t>
  </si>
  <si>
    <t>P.O. Box 94</t>
  </si>
  <si>
    <t>207-989-7546</t>
  </si>
  <si>
    <t>orringtonhs@gmail.com</t>
  </si>
  <si>
    <t>http://orringtonhistoricalsociety.com/</t>
  </si>
  <si>
    <t>207-825-4938</t>
  </si>
  <si>
    <t>asnowden@orrington.lib.me.us</t>
  </si>
  <si>
    <t>www.orrington.lib.me.us/</t>
  </si>
  <si>
    <t>04475</t>
  </si>
  <si>
    <t>207-732-4983</t>
  </si>
  <si>
    <t>207-528-2136</t>
  </si>
  <si>
    <t>(207) 827-7776</t>
  </si>
  <si>
    <t>http://www.penobscotnation.org/</t>
  </si>
  <si>
    <t>cnshay@charlesnormanshay.com    </t>
  </si>
  <si>
    <t>http://charlesnormanshay.com/about.html</t>
  </si>
  <si>
    <t>04419</t>
  </si>
  <si>
    <t>207-848-7145</t>
  </si>
  <si>
    <t>bames@simpson.lib.me.us</t>
  </si>
  <si>
    <t>8 Plymouth Road</t>
  </si>
  <si>
    <t>207-907-1790</t>
  </si>
  <si>
    <t>207-296-2010</t>
  </si>
  <si>
    <t>volunteer@stetson.lib.me.us</t>
  </si>
  <si>
    <t>http://www.charleston.lib.me.us/</t>
  </si>
  <si>
    <t>13 Atkinson Road</t>
  </si>
  <si>
    <t>04493</t>
  </si>
  <si>
    <t>(207) 732-4270</t>
  </si>
  <si>
    <t>lwakefield@colemem.lib.me.us</t>
  </si>
  <si>
    <t>www.colemem.lib.me.us</t>
  </si>
  <si>
    <t>Corinna Historical Society</t>
  </si>
  <si>
    <t>2073 Main Road, Suite A</t>
  </si>
  <si>
    <t>Dedhamm</t>
  </si>
  <si>
    <t>(207) 843-6217</t>
  </si>
  <si>
    <t>administration@dedhamme.org</t>
  </si>
  <si>
    <t>http://www.dedhamme.org/content/4169/Dedham_Historical_Society/</t>
  </si>
  <si>
    <t>12 Church</t>
  </si>
  <si>
    <t>207-924-5721</t>
  </si>
  <si>
    <t>dexhist@panax.com</t>
  </si>
  <si>
    <t>http://www.dextermaine.org/museum/</t>
  </si>
  <si>
    <t>207-234-2395</t>
  </si>
  <si>
    <t>hatch74_michelle@msn.com</t>
  </si>
  <si>
    <t>http://www.townofdixmont.org/index.asp?Type=B_LOC&amp;SEC=%7BCDEB1315-812B-4EFE-B3DF-2D7C1F9DA70E%7D</t>
  </si>
  <si>
    <t>207-862-3550</t>
  </si>
  <si>
    <t>debbie.lozito@edythedyer.lib.me.us</t>
  </si>
  <si>
    <t>http://www.edl.lib.me.us/</t>
  </si>
  <si>
    <t>East Millinocket Public Library</t>
  </si>
  <si>
    <t>04430</t>
  </si>
  <si>
    <t>207.746.3554</t>
  </si>
  <si>
    <t>emillinocket.librarylibrary@aol.com</t>
  </si>
  <si>
    <t>www.eastmillinocket.org/library.htm</t>
  </si>
  <si>
    <t>04937</t>
  </si>
  <si>
    <t>04942</t>
  </si>
  <si>
    <t>207-939-2947</t>
  </si>
  <si>
    <t>Hartland Public  Library</t>
  </si>
  <si>
    <t>16 Mill Street</t>
  </si>
  <si>
    <t>04943</t>
  </si>
  <si>
    <t>207.938.4702</t>
  </si>
  <si>
    <t>wizard@hartland.lib.me.us</t>
  </si>
  <si>
    <t>www.hartland.lib.me.us/</t>
  </si>
  <si>
    <t>Jackman Public Library</t>
  </si>
  <si>
    <t>sallyjr@myfairpoint.net</t>
  </si>
  <si>
    <t>Lawrence Public Library</t>
  </si>
  <si>
    <t>33 Lawrence Avenue</t>
  </si>
  <si>
    <t>207.453.6867</t>
  </si>
  <si>
    <t>loubic@yahoo.com</t>
  </si>
  <si>
    <t>www.lawrence.lib.me.us/</t>
  </si>
  <si>
    <t>04950</t>
  </si>
  <si>
    <t>207.696.5626</t>
  </si>
  <si>
    <t>madison@madison.lib.me.us</t>
  </si>
  <si>
    <t>www.madison.lib.me.us/</t>
  </si>
  <si>
    <t>04957</t>
  </si>
  <si>
    <t>1015 Suite B, Beech Hill Road</t>
  </si>
  <si>
    <t>207.587.2529</t>
  </si>
  <si>
    <t>mercershawlibrary@gmail.com</t>
  </si>
  <si>
    <t>www.mercerme.us/Shaw_Library.html</t>
  </si>
  <si>
    <t xml:space="preserve"> 283 MeadowBrook Rd</t>
  </si>
  <si>
    <t>(207) 628-3532</t>
  </si>
  <si>
    <t>Norridgewock Free Public Library</t>
  </si>
  <si>
    <t>P.O. Box 7</t>
  </si>
  <si>
    <t>04957-0007</t>
  </si>
  <si>
    <t>207.634.2828</t>
  </si>
  <si>
    <t>library@townofnorridgewock.com</t>
  </si>
  <si>
    <t>www.townofnorridgewock.com/7022/19854.html</t>
  </si>
  <si>
    <t>302 Ward Hill Road</t>
  </si>
  <si>
    <t>(207) 487-4926</t>
  </si>
  <si>
    <t>207-848-3862</t>
  </si>
  <si>
    <t>Old Medway Church</t>
  </si>
  <si>
    <t>c/o Town Office</t>
  </si>
  <si>
    <t>4 School Street</t>
  </si>
  <si>
    <t>746-9531</t>
  </si>
  <si>
    <t>207-945-3229</t>
  </si>
  <si>
    <t>http://www.bangormaine.gov/index.php?id=2&amp;sub_id=977</t>
  </si>
  <si>
    <t>207-941-7187</t>
  </si>
  <si>
    <t>187 Wilder Davis Road</t>
  </si>
  <si>
    <t>curtis.free.public.library@msln.net</t>
  </si>
  <si>
    <t>435 Main Road</t>
  </si>
  <si>
    <t>207-738-5014</t>
  </si>
  <si>
    <t>gail.rae@gmail.com</t>
  </si>
  <si>
    <t>207-884-8898</t>
  </si>
  <si>
    <t> levantheritagelibrary@yahoo.com</t>
  </si>
  <si>
    <t>3519 Union Stree</t>
  </si>
  <si>
    <t>West Broadway</t>
  </si>
  <si>
    <t>04457</t>
  </si>
  <si>
    <t>207-794-8996</t>
  </si>
  <si>
    <t>info@welcometolincolnmaine.com.</t>
  </si>
  <si>
    <t>http://www.welcometolincolnmaine.com/index.php/history/lincoln-s-history</t>
  </si>
  <si>
    <t>207.794.2765</t>
  </si>
  <si>
    <t>lindamorrill2@lincolnmaine.org</t>
  </si>
  <si>
    <t> www.lincolnmaine.org/Town/Library/Library.htm</t>
  </si>
  <si>
    <t>04439</t>
  </si>
  <si>
    <t>NONE</t>
  </si>
  <si>
    <t>04402</t>
  </si>
  <si>
    <t>(207) 941-6757</t>
  </si>
  <si>
    <t>207-738-7013</t>
  </si>
  <si>
    <t>Milford Historical Society</t>
  </si>
  <si>
    <t>(207) 443-5141</t>
  </si>
  <si>
    <t>http://www.patten.lib.me.us/historicalsociety.html</t>
  </si>
  <si>
    <t>(207) 443-3311</t>
  </si>
  <si>
    <t>https://www.gdbiw.com/index.html</t>
  </si>
  <si>
    <t>(207)443-4808</t>
  </si>
  <si>
    <t>keeper@seguinisland.org</t>
  </si>
  <si>
    <t>http://www.seguinisland.org/</t>
  </si>
  <si>
    <t>207-443-4242</t>
  </si>
  <si>
    <t>http://www.mfship.org/Maines_First_Ship/Home.html</t>
  </si>
  <si>
    <t>john@maineulsterscots.com</t>
  </si>
  <si>
    <t>http://www.maineulsterscots.com/</t>
  </si>
  <si>
    <t>207-666-5826</t>
  </si>
  <si>
    <t>info@bowdoinhamhistoricalsociety.org</t>
  </si>
  <si>
    <t>http://www.bowdoinhamhistoricalsociety.org/</t>
  </si>
  <si>
    <t>Bowdoinham Public Library</t>
  </si>
  <si>
    <t>(207) 666-8405</t>
  </si>
  <si>
    <t>kcutko@bowdoinham.lib.me.us</t>
  </si>
  <si>
    <t>http://www.bowdoinham.com/library</t>
  </si>
  <si>
    <t>(207) 371-9995</t>
  </si>
  <si>
    <t>dbarney@nycap.rr.com</t>
  </si>
  <si>
    <t>http://www.richardslibrary.org/</t>
  </si>
  <si>
    <t>207-389-2309</t>
  </si>
  <si>
    <t>librarian@totman.lib.me.us</t>
  </si>
  <si>
    <t>http://www.totman.lib.me.us/</t>
  </si>
  <si>
    <t>207-389-1865</t>
  </si>
  <si>
    <t>jsutfin @ rsu1.org</t>
  </si>
  <si>
    <t>http://www.phippsburghistorical.com/</t>
  </si>
  <si>
    <t>207-666-3372</t>
  </si>
  <si>
    <t>edfomb@comcast.net</t>
  </si>
  <si>
    <t>http://www.friendsofmerrymeetingbay.org/fombnew/index.htm</t>
  </si>
  <si>
    <t>207-547-5324</t>
  </si>
  <si>
    <t>207-737-2770</t>
  </si>
  <si>
    <t>isaac@umberhine.lib.me.us</t>
  </si>
  <si>
    <t>http://www.umberhine.lib.me.us/</t>
  </si>
  <si>
    <t>Richmond Historical Society</t>
  </si>
  <si>
    <t>www.stetson.lib.me.us/</t>
  </si>
  <si>
    <t>207-278-4183</t>
  </si>
  <si>
    <t>donna@stewart.lib.me.us</t>
  </si>
  <si>
    <t>http://www.corinna.govoffice.com/</t>
  </si>
  <si>
    <t>Stewart M. Lord  Memorial Historical Society</t>
  </si>
  <si>
    <t>Route I88</t>
  </si>
  <si>
    <t>Burlington</t>
  </si>
  <si>
    <t>info@smlmhs.org.</t>
  </si>
  <si>
    <t>http://www.smlmhs.org/</t>
  </si>
  <si>
    <t>Nottage Library</t>
  </si>
  <si>
    <t>207-262-7900</t>
  </si>
  <si>
    <t>george.kinghorn@umit.maine.edu</t>
  </si>
  <si>
    <t>207-528-2164</t>
  </si>
  <si>
    <t>vetmemlib@yahoo.com</t>
  </si>
  <si>
    <t>http://www.veterans-memorial.lib.me.us/</t>
  </si>
  <si>
    <t>H D Goodall Hospital</t>
  </si>
  <si>
    <t>Blake Library</t>
  </si>
  <si>
    <t>228 Dore Hill Road</t>
  </si>
  <si>
    <t>04912</t>
  </si>
  <si>
    <t>Somerset</t>
  </si>
  <si>
    <t>P.O. Box 238</t>
  </si>
  <si>
    <t>rtremblay@bingham.lib.me.us</t>
  </si>
  <si>
    <t>10 Blackberry Lane</t>
  </si>
  <si>
    <t>seeker@maine.rr.com</t>
  </si>
  <si>
    <t>Canaan Public Library</t>
  </si>
  <si>
    <t>P.O.Box 280</t>
  </si>
  <si>
    <t>Canaan</t>
  </si>
  <si>
    <t>04924-0280</t>
  </si>
  <si>
    <t>207.474.6397</t>
  </si>
  <si>
    <t>canplib@canaan.lib.me.us</t>
  </si>
  <si>
    <t>www.canaan.lib.me.us</t>
  </si>
  <si>
    <t>Carnegie Library</t>
  </si>
  <si>
    <t>Good Will Hinckley</t>
  </si>
  <si>
    <t>P.O. Box 159</t>
  </si>
  <si>
    <t>207-238-4000</t>
  </si>
  <si>
    <t>(207) 722-3899 </t>
  </si>
  <si>
    <t>information@brookspreservation.org</t>
  </si>
  <si>
    <t>http://www.brookspreservation.org/</t>
  </si>
  <si>
    <t>Waldo Pierce Reading Room &amp; Library</t>
  </si>
  <si>
    <t>207-223-4438</t>
  </si>
  <si>
    <t>wprr@msln.net</t>
  </si>
  <si>
    <t>www.wprr.lib.me.us/</t>
  </si>
  <si>
    <t>324-5208</t>
  </si>
  <si>
    <t>04496</t>
  </si>
  <si>
    <t>http://www.internationalmaritimelibrary.org/</t>
  </si>
  <si>
    <t>207-382-6569</t>
  </si>
  <si>
    <t>Octagonal Post Office Museum</t>
  </si>
  <si>
    <t>207-589-4730</t>
  </si>
  <si>
    <t>http://www.libertymaine.us/libertyhistorical.html</t>
  </si>
  <si>
    <t>207·789·5445</t>
  </si>
  <si>
    <t>lhs@sent.com</t>
  </si>
  <si>
    <t>http://www.lincolnvillehistory.org/</t>
  </si>
  <si>
    <t>8 Swan Lake Ave.</t>
  </si>
  <si>
    <t>sheridanmarge9@gmail.com</t>
  </si>
  <si>
    <t>monroemainelibrary.wordpress.com/</t>
  </si>
  <si>
    <t>207-589-4760</t>
  </si>
  <si>
    <t>04952</t>
  </si>
  <si>
    <t xml:space="preserve">207.622.2793 </t>
  </si>
  <si>
    <t>palermohistorical@gmail.com</t>
  </si>
  <si>
    <t>http://www.palermohistorical.org/</t>
  </si>
  <si>
    <t>207-567-3371</t>
  </si>
  <si>
    <t>Dorothy W. Quimby Library</t>
  </si>
  <si>
    <t>pittsfieldhistoricalsociety@gmail.com</t>
  </si>
  <si>
    <t>www.pittsfieldhistoricalsociety.org</t>
  </si>
  <si>
    <t>114 Central Street</t>
  </si>
  <si>
    <t>Pittsfield Public Library</t>
  </si>
  <si>
    <t>110 Library Street</t>
  </si>
  <si>
    <t>207.487.5880</t>
  </si>
  <si>
    <t>lsmith@pittsfield.lib.me.us</t>
  </si>
  <si>
    <t>www.pittsfield.lib.me.us/</t>
  </si>
  <si>
    <t>Reddington-Fairview General Hospital Health Sciences Library</t>
  </si>
  <si>
    <t>P.O. Box 468</t>
  </si>
  <si>
    <t>46 Fairview Avenue</t>
  </si>
  <si>
    <t>207-858-2419</t>
  </si>
  <si>
    <t>rjordan@rfgh.net</t>
  </si>
  <si>
    <t>98 Deer Run Lane</t>
  </si>
  <si>
    <t>Ripley</t>
  </si>
  <si>
    <t>Skowhegan Public Library</t>
  </si>
  <si>
    <t>207.474.9072</t>
  </si>
  <si>
    <t>skowlib@skowhegan.lib.me.us</t>
  </si>
  <si>
    <t>www.skowhegan.lib.me.us/</t>
  </si>
  <si>
    <t>stewlib@stewartpub.lib.me.us</t>
  </si>
  <si>
    <t>www.stewartpub.lib.me.us/</t>
  </si>
  <si>
    <t>37 Elm Street</t>
  </si>
  <si>
    <t>H D Goodall Hospital Library</t>
  </si>
  <si>
    <t>Mount Desert Island Hospital Library</t>
  </si>
  <si>
    <t>Terry Collection of Native American Art</t>
  </si>
  <si>
    <t xml:space="preserve">Raymond Folder Library </t>
  </si>
  <si>
    <t>Sagadahoc</t>
  </si>
  <si>
    <t>207-442-7443</t>
  </si>
  <si>
    <t>fogdog@rlk.org</t>
  </si>
  <si>
    <t>http://www.rlk.org/</t>
  </si>
  <si>
    <t>http://uccpa.unity.edu/about/leonard_craig</t>
  </si>
  <si>
    <t>04988</t>
  </si>
  <si>
    <t>207-948-5610</t>
  </si>
  <si>
    <t>history@UnityMaine.org</t>
  </si>
  <si>
    <t>http://unityhistoricalsociety.wordpress.com/</t>
  </si>
  <si>
    <t>Winterport Historical Society</t>
  </si>
  <si>
    <t>207-223-3996</t>
  </si>
  <si>
    <t>http://www.winterportmaine.gov/winterport-historical-society.php</t>
  </si>
  <si>
    <t>183 Main Street</t>
  </si>
  <si>
    <t>207.223.5540</t>
  </si>
  <si>
    <t>mlester@winterport.lib.me.us</t>
  </si>
  <si>
    <t> www.winterportmaine.gov/library.html</t>
  </si>
  <si>
    <t>judy_cuddy@yahoo.com</t>
  </si>
  <si>
    <t>http://www.winterportmaine.gov/union-meeting-house.php</t>
  </si>
  <si>
    <t>Ivan O. Davis Memorial Library</t>
  </si>
  <si>
    <t>207.589.3161</t>
  </si>
  <si>
    <t>bworcester@liberty.lib.me.us</t>
  </si>
  <si>
    <t>www.liberty.lib.me.us/</t>
  </si>
  <si>
    <t>Bigelow Laboratory-Maine Department of Marine Resources Library</t>
  </si>
  <si>
    <t>P.O. Box 475</t>
  </si>
  <si>
    <t>207-633-9551</t>
  </si>
  <si>
    <t>P. O. Box 41</t>
  </si>
  <si>
    <t>207-374-5577</t>
  </si>
  <si>
    <t>207-737-2239</t>
  </si>
  <si>
    <t>207-725-5581</t>
  </si>
  <si>
    <t>(207)725-5821  (ext 2)</t>
  </si>
  <si>
    <t>(207) 725-1727</t>
  </si>
  <si>
    <t>emma@topshamlibrary.org.</t>
  </si>
  <si>
    <t>http://www.topshamlibrary.org/</t>
  </si>
  <si>
    <t>http://www.westbath.govoffice.com/index.asp?SEC=3D977BB1-F3D7-4D77-A36E-2CC81419D2E8&amp;Type=B_BASIC</t>
  </si>
  <si>
    <t>(207) 443-4657</t>
  </si>
  <si>
    <t>whs@gwi.net</t>
  </si>
  <si>
    <t>http://woolwichhistoricalsociety.org/</t>
  </si>
  <si>
    <t>(207) 737-8202</t>
  </si>
  <si>
    <t>http://southardhousemuseum.com/</t>
  </si>
  <si>
    <t>Waldo</t>
  </si>
  <si>
    <t>207.734.2218</t>
  </si>
  <si>
    <t> lgraf@alpl.lib.me.us</t>
  </si>
  <si>
    <t>www.alpl.lib.me.us/</t>
  </si>
  <si>
    <t>info@belfastlibrary.org</t>
  </si>
  <si>
    <t>www.belfastlibrary.org/</t>
  </si>
  <si>
    <t>27 Stovepipe Alley</t>
  </si>
  <si>
    <t>sales@bryantstove.com</t>
  </si>
  <si>
    <t>http://www.bryantstove.com/museum.html</t>
  </si>
  <si>
    <t>P.O. Box 439</t>
  </si>
  <si>
    <t>207.548.2303</t>
  </si>
  <si>
    <t>cml@carver.lib.me.us</t>
  </si>
  <si>
    <t> www.carver.lib.me.us/</t>
  </si>
  <si>
    <t>31 Veterans Highway</t>
  </si>
  <si>
    <t>American Lighthouse Foundation</t>
  </si>
  <si>
    <t>P.O. Box 565</t>
  </si>
  <si>
    <t>btrapani@LighthouseFoundation.org</t>
  </si>
  <si>
    <t>http://www.lighthousefoundation.org/</t>
  </si>
  <si>
    <t xml:space="preserve">gail@grlt.org </t>
  </si>
  <si>
    <t>Maine Beaches</t>
  </si>
  <si>
    <t>P.O. Box 42</t>
  </si>
  <si>
    <t>Fort Allen Park</t>
  </si>
  <si>
    <t>Fort</t>
  </si>
  <si>
    <t>389 Congress Street</t>
  </si>
  <si>
    <t>http://easternpromenade.org/</t>
  </si>
  <si>
    <t>Fort Edgecomb State Historic Site</t>
  </si>
  <si>
    <t>66 Fort Road</t>
  </si>
  <si>
    <t>207-882-7777</t>
  </si>
  <si>
    <t>207.948.9178</t>
  </si>
  <si>
    <t>sstout@unity.edu</t>
  </si>
  <si>
    <t>www.unity.edu/academic/supportservices/library/library.aspx</t>
  </si>
  <si>
    <t>Grindle Point Sailor's Museum and Lighthouse</t>
  </si>
  <si>
    <t>Islesboro Town Office</t>
  </si>
  <si>
    <t>P.O. Box 76</t>
  </si>
  <si>
    <t>(207) 734-2253</t>
  </si>
  <si>
    <t>clerk@townofislesboro.com</t>
  </si>
  <si>
    <t>http://townofislesboro.com/departments/grindle-point-sailors-museum/</t>
  </si>
  <si>
    <t>207-342-5975</t>
  </si>
  <si>
    <t>townofsearsmont@fairpoint.net</t>
  </si>
  <si>
    <t>P.O. Box 105</t>
  </si>
  <si>
    <t>stlme@searsmont.lib.me.us</t>
  </si>
  <si>
    <t>www.searsmont.com/pages/library.php</t>
  </si>
  <si>
    <t>37 Main Street</t>
  </si>
  <si>
    <t>207-548-2947</t>
  </si>
  <si>
    <t>http://www.searsporthistoricalsociety.org/</t>
  </si>
  <si>
    <t>207-567-4040</t>
  </si>
  <si>
    <t>sshs_me@yahoo.com</t>
  </si>
  <si>
    <t>http://www.bairnet.org/organizations/sshs/</t>
  </si>
  <si>
    <t>04986</t>
  </si>
  <si>
    <t>207-568-3482</t>
  </si>
  <si>
    <t>Leonard R. Craig Gallery</t>
  </si>
  <si>
    <t>(207) 948-9239</t>
  </si>
  <si>
    <t>bpotter@unity.edu</t>
  </si>
  <si>
    <t>Eagle Island State Historic Site, Admiral Robert E. Peary Home</t>
  </si>
  <si>
    <t xml:space="preserve">P.O. Box 161 </t>
  </si>
  <si>
    <t>Haprswell</t>
  </si>
  <si>
    <t>207-624-6080</t>
  </si>
  <si>
    <t>http://www.maine.gov/cgi-bin/online/doc/parksearch/search_name.pl?state_park=&amp;historic_site=6&amp;public_reserved_land=&amp;shared_use_trails=&amp;option=search</t>
  </si>
  <si>
    <t>John Paul Jones Memorial State Historic Site</t>
  </si>
  <si>
    <t>http://www.maine.gov/cgi-bin/online/doc/parksearch/search_name.pl?state_park=&amp;historic_site=34&amp;public_reserved_land=&amp;shared_use_trails=&amp;option=search</t>
  </si>
  <si>
    <t xml:space="preserve">Major Reuben Colburn House </t>
  </si>
  <si>
    <t xml:space="preserve">Bureau of Parks and Lands
 </t>
  </si>
  <si>
    <t>http://www.maine.gov/cgi-bin/online/doc/parksearch/search_name.pl?state_park=&amp;historic_site=85&amp;public_reserved_land=&amp;shared_use_trails=&amp;option=search/</t>
  </si>
  <si>
    <t>Osher Map Library &amp; Smith Center for Cartographic Education</t>
  </si>
  <si>
    <t>207) 780-4616</t>
  </si>
  <si>
    <t>curator@usm.maine.edu</t>
  </si>
  <si>
    <t>http://usm.maine.edu/maps/</t>
  </si>
  <si>
    <t>Lighthouse</t>
  </si>
  <si>
    <t>Baker Island Light</t>
  </si>
  <si>
    <t>Brown's Head Light</t>
  </si>
  <si>
    <t>http://lighthouse.cc/brownshead/</t>
  </si>
  <si>
    <t>Burnt Coat Harbor (Hockamock Head) Light</t>
  </si>
  <si>
    <t xml:space="preserve">swanisle@tdstelme.net </t>
  </si>
  <si>
    <t>http://lighthouse.cc/burntcoatharbor/</t>
  </si>
  <si>
    <t>Cape Neddick Light</t>
  </si>
  <si>
    <t>207-743-8820</t>
  </si>
  <si>
    <t>http://www.maine.gov/cgi-bin/online/doc/parksearch/search_name.pl?state_park=33&amp;historic_site=&amp;public_reserved_land=&amp;shared_use_trails=&amp;option=search</t>
  </si>
  <si>
    <t>lighthouse.cc/goat</t>
  </si>
  <si>
    <t>Goose Rocks Light</t>
  </si>
  <si>
    <t>Great Duck Island Light</t>
  </si>
  <si>
    <t>lighthouse.cc/greatduckisland</t>
  </si>
  <si>
    <t>Hendricks Head Light</t>
  </si>
  <si>
    <t>2544 Willow Point Road</t>
  </si>
  <si>
    <t>Alexander City</t>
  </si>
  <si>
    <t>AL</t>
  </si>
  <si>
    <t>http://www.benrussell.com/HH-home.htm</t>
  </si>
  <si>
    <t>Isle Au Haut (Robinson Point) Light</t>
  </si>
  <si>
    <t>Ladies Delight Light</t>
  </si>
  <si>
    <t xml:space="preserve">commodore@cycmaine.org </t>
  </si>
  <si>
    <t>http://www.cycmaine.org/</t>
  </si>
  <si>
    <t>LittleRiverLight@LighthouseFoundation.org</t>
  </si>
  <si>
    <t>http://www.littleriverlight.org/</t>
  </si>
  <si>
    <t>http://www.marshallpoint.org/</t>
  </si>
  <si>
    <t>Moose Peak Light</t>
  </si>
  <si>
    <t>lighthouse.cc/moosepeak</t>
  </si>
  <si>
    <t>Mount Desert Rock Light</t>
  </si>
  <si>
    <t>lighthouse.cc/mountdesertrock</t>
  </si>
  <si>
    <t>lighthouse.cc/nashisland/</t>
  </si>
  <si>
    <t>info@lighthousefoundation.org</t>
  </si>
  <si>
    <t>http://www.lighthousefoundation.org/alf_lights/owlshead/ohl_info.htm</t>
  </si>
  <si>
    <t>Portland Breakwater Light</t>
  </si>
  <si>
    <t xml:space="preserve">COSP@southportland.org </t>
  </si>
  <si>
    <t>http://lighthouse.cc/portlandbreakwater/</t>
  </si>
  <si>
    <t>Ram Island Light</t>
  </si>
  <si>
    <t>http://lighthouse.cc/ramisland/</t>
  </si>
  <si>
    <t>Rockland Breakwater Light</t>
  </si>
  <si>
    <t>Friends of Rockland Breakwater Lighthouse</t>
  </si>
  <si>
    <t>P.O. Box 741</t>
  </si>
  <si>
    <t>Fort Gorges, Hog Island Ledge</t>
  </si>
  <si>
    <t>Department of Public Service</t>
  </si>
  <si>
    <t>55 Portland Street</t>
  </si>
  <si>
    <t>Fort Halifax State Historic Site</t>
  </si>
  <si>
    <t xml:space="preserve">c/o Bureau of Parks and Lands
</t>
  </si>
  <si>
    <t xml:space="preserve"> 106 Hogan Road</t>
  </si>
  <si>
    <t>207-585-2261</t>
  </si>
  <si>
    <t>Fort Knox State Historic Site</t>
  </si>
  <si>
    <t>711 Fort Knox Road</t>
  </si>
  <si>
    <t xml:space="preserve">Prospect </t>
  </si>
  <si>
    <t>207-469-7719</t>
  </si>
  <si>
    <t>Kittery Point</t>
  </si>
  <si>
    <t xml:space="preserve">p.dparker@comcast.net
</t>
  </si>
  <si>
    <t>http://fortmcclary.org/</t>
  </si>
  <si>
    <t>Fort McKinley</t>
  </si>
  <si>
    <t>Portland Department of Public Service</t>
  </si>
  <si>
    <t>Fort O'Brien State Historic Site (Fort Machias)</t>
  </si>
  <si>
    <t>Fort Popham State Historic Site</t>
  </si>
  <si>
    <t>Fort Preble</t>
  </si>
  <si>
    <t>South Portland Parks Division</t>
  </si>
  <si>
    <t>P.O. Box 9422</t>
  </si>
  <si>
    <t>Fort Scammell</t>
  </si>
  <si>
    <t>Box 592</t>
  </si>
  <si>
    <t>http://www.fortscammell.com/</t>
  </si>
  <si>
    <t>Bailey Island</t>
  </si>
  <si>
    <t>http://borderhistoricalsociety.com/museum.html</t>
  </si>
  <si>
    <t>Lubec Landmarks/Historic McCurdy's Smokehouse</t>
  </si>
  <si>
    <t>P.O. Box 787</t>
  </si>
  <si>
    <t>207-729-5878</t>
  </si>
  <si>
    <t>hawes.edward@comcast.net</t>
  </si>
  <si>
    <t>http://www.mccurdyssmokehouse.org/</t>
  </si>
  <si>
    <t>Maine Watercraft Museum</t>
  </si>
  <si>
    <t>P.O. Box 815</t>
  </si>
  <si>
    <t>Gulf of Maine Aquarium</t>
  </si>
  <si>
    <t>P.O. Box 7549</t>
  </si>
  <si>
    <t>bgrimes@gmri.org</t>
  </si>
  <si>
    <t>www.gma.org</t>
  </si>
  <si>
    <t>info@maineaudubon.org</t>
  </si>
  <si>
    <t>Fort Williams Park</t>
  </si>
  <si>
    <t>10 Cooper Drive</t>
  </si>
  <si>
    <t>207-799-4151</t>
  </si>
  <si>
    <t>robert.malley@capeelizabeth.org</t>
  </si>
  <si>
    <t>http://www.capeelizabeth.com/visitors/attractions/fort_williams_park/home.html</t>
  </si>
  <si>
    <t>106 Hogan Road</t>
  </si>
  <si>
    <t xml:space="preserve">Schooner Isaac H. Evans </t>
  </si>
  <si>
    <t>Schooner</t>
  </si>
  <si>
    <t xml:space="preserve">PO Box 791 </t>
  </si>
  <si>
    <t>evans@midcoast.com</t>
  </si>
  <si>
    <t xml:space="preserve">http://www.MaineSailingAdventures.com
</t>
  </si>
  <si>
    <t>Schooner Mary Day</t>
  </si>
  <si>
    <t>captains@schoonermaryday.com</t>
  </si>
  <si>
    <t>http://schoonermaryday.com/</t>
  </si>
  <si>
    <t>Stonington Opera House</t>
  </si>
  <si>
    <t xml:space="preserve">207.367.2788 </t>
  </si>
  <si>
    <t>lnelson@operahousearts.org</t>
  </si>
  <si>
    <t xml:space="preserve">Www.operahousearts.org </t>
  </si>
  <si>
    <t>Fort McClary State Historic Site</t>
  </si>
  <si>
    <t xml:space="preserve">Bureau of Parks and Lands
 </t>
  </si>
  <si>
    <t xml:space="preserve">Cobbosseecontee Yacht Club
</t>
  </si>
  <si>
    <t>P.O. Box 17</t>
  </si>
  <si>
    <t>Friends of Little River Light House</t>
  </si>
  <si>
    <t>P.O. Box 9301</t>
  </si>
  <si>
    <t>Owl's Head Light/Friends of Rockland Breakwater</t>
  </si>
  <si>
    <t xml:space="preserve">c/o American Lighthouse Foundation </t>
  </si>
  <si>
    <t>186 York Street</t>
  </si>
  <si>
    <t>emacgorman@maine.rr.com</t>
  </si>
  <si>
    <t>http://nubblelight.org/</t>
  </si>
  <si>
    <t>Mid-coast</t>
  </si>
  <si>
    <t>Curtis Island Light</t>
  </si>
  <si>
    <t>lighthouse.cc/curtis/</t>
  </si>
  <si>
    <t>Deer Island Thorofare (Mark Island) Light</t>
  </si>
  <si>
    <t>http://islandheritagetrust.org/</t>
  </si>
  <si>
    <t>Dice Head Light</t>
  </si>
  <si>
    <t xml:space="preserve">P.O. Box 204 </t>
  </si>
  <si>
    <t>http://lighthouse.cc/dicehead</t>
  </si>
  <si>
    <t>Doubling Point Light</t>
  </si>
  <si>
    <t>140 Doubling Point Road</t>
  </si>
  <si>
    <t>04530-2330</t>
  </si>
  <si>
    <t>mspencer@student.uchc.edu&lt;mspencer@student.uchc.edu&gt;</t>
  </si>
  <si>
    <t>http://www.doublingpoint.org</t>
  </si>
  <si>
    <t>Eagle Island Light</t>
  </si>
  <si>
    <t xml:space="preserve">Eagle Island                  East Penobscot Bay </t>
  </si>
  <si>
    <t>Eagle Island</t>
  </si>
  <si>
    <t>http://lighthouse.cc/eagleisland/</t>
  </si>
  <si>
    <t>Fort Point Light/Fort Point State Park</t>
  </si>
  <si>
    <t>perkinslight@hotmail.com</t>
  </si>
  <si>
    <t>Citizens for Squirrel Point Light</t>
  </si>
  <si>
    <t>51 Bedford Street</t>
  </si>
  <si>
    <t>info@squirrelpoint.org</t>
  </si>
  <si>
    <t>http://www.squirrelpoint.org/</t>
  </si>
  <si>
    <t>Friends of Portsmouth Harbor Lighthouses</t>
  </si>
  <si>
    <t>info@portsmouthharborlighthouse.org</t>
  </si>
  <si>
    <t>603-828-9243</t>
  </si>
  <si>
    <t>P.O. Box 8232</t>
  </si>
  <si>
    <t>Portsmouth</t>
  </si>
  <si>
    <t>http://www.fws.gov/refuge/Maine_Coastal_Islands/about/lighthouses.html</t>
  </si>
  <si>
    <t>Town of Castine</t>
  </si>
  <si>
    <t>377 Cranberry Meadwo Road</t>
  </si>
  <si>
    <t>P.O. Box 171</t>
  </si>
  <si>
    <t>208 Waldoboro Road</t>
  </si>
  <si>
    <t>laurichfarm2002@yahoo.com</t>
  </si>
  <si>
    <t>529-2039</t>
  </si>
  <si>
    <t>Old Town Penobscot Nation Historical Society</t>
  </si>
  <si>
    <t>Indian Island Community Center</t>
  </si>
  <si>
    <t>12 Wabanki Way</t>
  </si>
  <si>
    <t>historian@rocklandlighthouse.com</t>
  </si>
  <si>
    <t>http://www.lighthouse.cc/rocklandbreakwater/</t>
  </si>
  <si>
    <t>Spring Point Ledge Light</t>
  </si>
  <si>
    <t>P. O. Box 2311</t>
  </si>
  <si>
    <t>207-699-2676</t>
  </si>
  <si>
    <t>info@springpointledge.com</t>
  </si>
  <si>
    <t>http://www.springpointledgelight.com</t>
  </si>
  <si>
    <t>info@westquoddy.com</t>
  </si>
  <si>
    <t>http://www.lighthouse.cc/westquoddy/</t>
  </si>
  <si>
    <t>Whaleback Ledge Light</t>
  </si>
  <si>
    <t>lighthouse.cc/whaleback/</t>
  </si>
  <si>
    <t>Whitehead Light</t>
  </si>
  <si>
    <t>P.O. Box 242</t>
  </si>
  <si>
    <t>info@whiteheadlightstation.org</t>
  </si>
  <si>
    <t>http://whiteheadlightstation.org/</t>
  </si>
  <si>
    <t>Wood Island Light Station</t>
  </si>
  <si>
    <t>Friends of Wood Island</t>
  </si>
  <si>
    <t>P.O. Box 26</t>
  </si>
  <si>
    <t>www.woodislandlighthouse.org</t>
  </si>
  <si>
    <t>Indian Island Light Station</t>
  </si>
  <si>
    <t>lighthouse.cc/indianisland</t>
  </si>
  <si>
    <t>Barracks Museum</t>
  </si>
  <si>
    <t>74 Washington Street</t>
  </si>
  <si>
    <t xml:space="preserve">borderhistoricalsociety@yahoo.com
</t>
  </si>
  <si>
    <t xml:space="preserve">217 Windham Center Rd
</t>
  </si>
  <si>
    <t>P.O. Box 27</t>
  </si>
  <si>
    <t>P.O. Box 251</t>
  </si>
  <si>
    <t>Maine Audubon</t>
  </si>
  <si>
    <t>20 Gilsland Farm Road</t>
  </si>
  <si>
    <t>http://maineaudubon.org/</t>
  </si>
  <si>
    <t>28 Oldfields Road</t>
  </si>
  <si>
    <t>(207) 392-4742</t>
  </si>
  <si>
    <t>P.O. Box 393</t>
  </si>
  <si>
    <t>janetf@andover.lib.me.us</t>
  </si>
  <si>
    <t>www.andover.lib.me.us</t>
  </si>
  <si>
    <t>P O Box 278</t>
  </si>
  <si>
    <t>(207) 635-2231</t>
  </si>
  <si>
    <t>62 Main St</t>
  </si>
  <si>
    <t>Bethel Library Association</t>
  </si>
  <si>
    <t>P.O. Box 130</t>
  </si>
  <si>
    <t>04217</t>
  </si>
  <si>
    <t>207.824.2520</t>
  </si>
  <si>
    <t>mconroy@bethel.lib.me.us</t>
  </si>
  <si>
    <t>www.bethellibraryassociation.org</t>
  </si>
  <si>
    <t>Brown Memorial  Library--East Baldwin</t>
  </si>
  <si>
    <t>P.O. Box 24</t>
  </si>
  <si>
    <t>207.787.3155</t>
  </si>
  <si>
    <t>gnhaines@roadrunner.com</t>
  </si>
  <si>
    <t>www.brown.lib.me.us/</t>
  </si>
  <si>
    <t>659 Bolsters Mills Road</t>
  </si>
  <si>
    <t>207.583.6421</t>
  </si>
  <si>
    <t>Brown Memorial Library-Clinton</t>
  </si>
  <si>
    <t>53 Railroad Street</t>
  </si>
  <si>
    <t>04024-0024</t>
  </si>
  <si>
    <t>207.426.8686</t>
  </si>
  <si>
    <t>brownmemorial@roadrunner.com</t>
  </si>
  <si>
    <t>www.clinton-me.us/</t>
  </si>
  <si>
    <t>(207) 935-3501</t>
  </si>
  <si>
    <t>Brownfield Public Library</t>
  </si>
  <si>
    <t>P.O. Box 215</t>
  </si>
  <si>
    <t>207.935.3003</t>
  </si>
  <si>
    <t>info@brownfieldlibrary.com</t>
  </si>
  <si>
    <t>www.brownfieldlibrary.com</t>
  </si>
  <si>
    <t>16 Benson Road</t>
  </si>
  <si>
    <t>04220</t>
  </si>
  <si>
    <t>207-336-3356</t>
  </si>
  <si>
    <t>Town of Vinalhaven. </t>
  </si>
  <si>
    <t>Cuckolds Fog Signal &amp; Light Station</t>
  </si>
  <si>
    <t>P.O. Box 117</t>
  </si>
  <si>
    <t>http://cuckoldslight.org/Home.aspx</t>
  </si>
  <si>
    <t>Town of Camden</t>
  </si>
  <si>
    <t>P.O. Box 1207</t>
  </si>
  <si>
    <t>207-236-3353</t>
  </si>
  <si>
    <t>Maine Coastal Islands Wildlife Refuge</t>
  </si>
  <si>
    <t>P.O. Box 1735</t>
  </si>
  <si>
    <t>Goat Island Lighthouse</t>
  </si>
  <si>
    <t>Kennebec Conservation Trust</t>
  </si>
  <si>
    <t>P.O. Box 7004</t>
  </si>
  <si>
    <t>http://www.beaconpreservation.org/website/publish/home/homeList.php</t>
  </si>
  <si>
    <t>Beacon Preservation Inc.</t>
  </si>
  <si>
    <t>179 Main Street</t>
  </si>
  <si>
    <t>New Haven</t>
  </si>
  <si>
    <t>203.400.9565</t>
  </si>
  <si>
    <t>Keepers House Inn</t>
  </si>
  <si>
    <t>http://www.keepershouse.com/</t>
  </si>
  <si>
    <t>207-335-2990</t>
  </si>
  <si>
    <t>U.S. Coast Guard</t>
  </si>
  <si>
    <t>Friends of Nash Island Light</t>
  </si>
  <si>
    <t>P.O. Box 250</t>
  </si>
  <si>
    <t>Friends of Perkins Island Lighthouse</t>
  </si>
  <si>
    <t>PO Box 309</t>
  </si>
  <si>
    <t>Increase Robinson Library</t>
  </si>
  <si>
    <t>Sumner</t>
  </si>
  <si>
    <t>04292</t>
  </si>
  <si>
    <t>Kimball-Scott Library</t>
  </si>
  <si>
    <t>253 Main St.</t>
  </si>
  <si>
    <t>04051-4103</t>
  </si>
  <si>
    <t>04016-0092</t>
  </si>
  <si>
    <t>lovellhistorical@gmail.com</t>
  </si>
  <si>
    <t>Mexico Public Library</t>
  </si>
  <si>
    <t>04257</t>
  </si>
  <si>
    <t>Moody Memorial Library</t>
  </si>
  <si>
    <t>906 Station Road</t>
  </si>
  <si>
    <t>04238-3237</t>
  </si>
  <si>
    <t>Norway Memorial Library</t>
  </si>
  <si>
    <t>258 Main Street</t>
  </si>
  <si>
    <t>Old Church on the Hill Committee</t>
  </si>
  <si>
    <t>Paris Cape Historical Society Museum</t>
  </si>
  <si>
    <t>Paris Public Library</t>
  </si>
  <si>
    <t>37 Market Square</t>
  </si>
  <si>
    <t>04281-1509</t>
  </si>
  <si>
    <t>Parsonfiled</t>
  </si>
  <si>
    <t>92 Main Street</t>
  </si>
  <si>
    <t>151 Ridge Road</t>
  </si>
  <si>
    <t>04290</t>
  </si>
  <si>
    <t>Rumford Hospital Health Science Library</t>
  </si>
  <si>
    <t>420 Franklin Street</t>
  </si>
  <si>
    <t>10 Perkins Farm Land</t>
  </si>
  <si>
    <t>(207) 389-1335</t>
  </si>
  <si>
    <t>http://www.coa.edu/alliedwhale</t>
  </si>
  <si>
    <t>207-288-5644</t>
  </si>
  <si>
    <t>alliedwhale@coa.edu</t>
  </si>
  <si>
    <t>160 Mountain Road</t>
  </si>
  <si>
    <t>108 Bates Street</t>
  </si>
  <si>
    <t>Channing Chapel Preservation Society</t>
  </si>
  <si>
    <t>32 Main St.</t>
  </si>
  <si>
    <t>Alex Tanous Foundation</t>
  </si>
  <si>
    <t>http://www.bowdoinham.com/friends-of-swan-island</t>
  </si>
  <si>
    <t>Historic Sites</t>
  </si>
  <si>
    <t>409 Canton Point Road</t>
  </si>
  <si>
    <t>04221</t>
  </si>
  <si>
    <t>thedesk@hobbslibrary.org</t>
  </si>
  <si>
    <t>hobbslibrary.org/</t>
  </si>
  <si>
    <t>121 East Main Street</t>
  </si>
  <si>
    <t>Denmark Public Library</t>
  </si>
  <si>
    <t>P.O. Box 50</t>
  </si>
  <si>
    <t>63 Main St.</t>
  </si>
  <si>
    <t>Fryeburg Fair Farm Museum</t>
  </si>
  <si>
    <t>P.O. Box 78</t>
  </si>
  <si>
    <t>North Fryeburg</t>
  </si>
  <si>
    <t>04037</t>
  </si>
  <si>
    <t>Fryeburg Public Library</t>
  </si>
  <si>
    <t>515 Main Street</t>
  </si>
  <si>
    <t>207-836-2987</t>
  </si>
  <si>
    <t>chapmal@hotmail.com</t>
  </si>
  <si>
    <t>jwphap@hotmail.com</t>
  </si>
  <si>
    <t>Box 175</t>
  </si>
  <si>
    <t>Locke Mills</t>
  </si>
  <si>
    <t>04255</t>
  </si>
  <si>
    <t>Hamlin Memorial Library</t>
  </si>
  <si>
    <t>P.O. Box 43</t>
  </si>
  <si>
    <t>Bangor Daily News Archives</t>
  </si>
  <si>
    <t>101 12th Avenue</t>
  </si>
  <si>
    <t>Aroostook Band of MicMac Museum</t>
  </si>
  <si>
    <t>Garden</t>
  </si>
  <si>
    <t>United Sports Antique Vintage Snowmobile Museum</t>
  </si>
  <si>
    <t>2247 Auburn Road</t>
  </si>
  <si>
    <t>Aroostook County Historical &amp; Art Museum</t>
  </si>
  <si>
    <t>University of New England Art Gallery</t>
  </si>
  <si>
    <t>Bradford Heritage Museum &amp; Historical Society</t>
  </si>
  <si>
    <t>Darling Marine Center, University of Maine</t>
  </si>
  <si>
    <t>P.O. Box 64</t>
  </si>
  <si>
    <t>25 Ferry Road</t>
  </si>
  <si>
    <t>http://grml.weebly.com/</t>
  </si>
  <si>
    <t>Maine Medical Center Archives</t>
  </si>
  <si>
    <t>1231 Maine Street</t>
  </si>
  <si>
    <t>Revere Memorial Hall</t>
  </si>
  <si>
    <t>Skyline Farm Carriage Museum</t>
  </si>
  <si>
    <t>Abyssinian Restoration Project</t>
  </si>
  <si>
    <t>Butterfly and Insect Museum/Maine Art Glass Studio</t>
  </si>
  <si>
    <t>Dunnybrook Historical Foundation, Inc.</t>
  </si>
  <si>
    <t>Edmund S. Muskie Archives and Special Collections Library</t>
  </si>
  <si>
    <t>Good Life Center</t>
  </si>
  <si>
    <t>McLaughlin Garden</t>
  </si>
  <si>
    <t>Peary-MacMillan Arctic Museum</t>
  </si>
  <si>
    <t xml:space="preserve">jhede@ainop.com </t>
  </si>
  <si>
    <t>153 Main St.</t>
  </si>
  <si>
    <t xml:space="preserve">(207) 868-5076 </t>
  </si>
  <si>
    <t>http://www.morneault.lib.me.us/</t>
  </si>
  <si>
    <t>207 868-5042</t>
  </si>
  <si>
    <t>207.455.4814</t>
  </si>
  <si>
    <t>washburn@washburn.lib.me.us</t>
  </si>
  <si>
    <t>sites.google.com/site/washburnmemoriallibrary/</t>
  </si>
  <si>
    <t>Androscoggin Historical Society</t>
  </si>
  <si>
    <t>2 Turner St. Unit 8</t>
  </si>
  <si>
    <t>04210-5978</t>
  </si>
  <si>
    <t>Androscoggin</t>
  </si>
  <si>
    <t>(207) 784-0586</t>
  </si>
  <si>
    <t>207-369-1076</t>
  </si>
  <si>
    <t>cotewan@rh.cmhc.org</t>
  </si>
  <si>
    <t>www.rumfordhospital.org</t>
  </si>
  <si>
    <t>Rumford Public Library</t>
  </si>
  <si>
    <t>Rumford Ave.</t>
  </si>
  <si>
    <t>Soldiers Memorial Library</t>
  </si>
  <si>
    <t>P.O. Box 281</t>
  </si>
  <si>
    <t>Stephens Memorial Hospital Library</t>
  </si>
  <si>
    <t>181 Maine Street</t>
  </si>
  <si>
    <t>207-743-1562</t>
  </si>
  <si>
    <t>clarkd@wmhcc.org</t>
  </si>
  <si>
    <t>www.wmhcc.org</t>
  </si>
  <si>
    <t>92 Main St.</t>
  </si>
  <si>
    <t>04088</t>
  </si>
  <si>
    <t>Waterford Library</t>
  </si>
  <si>
    <t>663 Waterford Road</t>
  </si>
  <si>
    <t>P.O. Box 176</t>
  </si>
  <si>
    <t>www.mainefinns.org</t>
  </si>
  <si>
    <t>dwplmp@megalink.net </t>
  </si>
  <si>
    <t>207-674-5539</t>
  </si>
  <si>
    <t>Box 197</t>
  </si>
  <si>
    <t>48 Campus Avenue</t>
  </si>
  <si>
    <t>207-786-6263</t>
  </si>
  <si>
    <t>ewiemers@bates.edu</t>
  </si>
  <si>
    <t>www.bates.edu/library</t>
  </si>
  <si>
    <t xml:space="preserve">207-786-6158 </t>
  </si>
  <si>
    <t>museum@bates.edu</t>
  </si>
  <si>
    <t>http://www.bates.edu/museum/</t>
  </si>
  <si>
    <t>207-755-5266</t>
  </si>
  <si>
    <t>jfrost@cmcc.edu</t>
  </si>
  <si>
    <t>www.cmcc.edu/library/</t>
  </si>
  <si>
    <t>Central Maine Medical Center Gerrish-True Health Sciences Library Library</t>
  </si>
  <si>
    <t>207-512-3645</t>
  </si>
  <si>
    <t>library@cmhc.org</t>
  </si>
  <si>
    <t>www.cmmc.org</t>
  </si>
  <si>
    <t>Central Maine Tech. College Library</t>
  </si>
  <si>
    <t>207-784-2385</t>
  </si>
  <si>
    <t>cdwarner@cmtc.mtcs.tec.me.us</t>
  </si>
  <si>
    <t>http://www.maine.com/cmtc/</t>
  </si>
  <si>
    <t>207-753-6540</t>
  </si>
  <si>
    <t>libraryadmin@usm.maine.edu</t>
  </si>
  <si>
    <t>04222</t>
  </si>
  <si>
    <t>Julia Adams Morse Memorial Library</t>
  </si>
  <si>
    <t>279 Sprague Mill Road</t>
  </si>
  <si>
    <t>(207) 946-5544</t>
  </si>
  <si>
    <t>patrose@morse.lib.me.us</t>
  </si>
  <si>
    <t>http://www.townofgreene.net/jamlibrary.html</t>
  </si>
  <si>
    <t>Kaplan University Library--Lewiston Campus</t>
  </si>
  <si>
    <t>475 Lisbon Street</t>
  </si>
  <si>
    <t>(207) 333-3300</t>
  </si>
  <si>
    <t>lbastien@kaplan.edu</t>
  </si>
  <si>
    <t>library.kaplan.edu/me</t>
  </si>
  <si>
    <t>www.ci.lewiston.me.us</t>
  </si>
  <si>
    <t>36 Oak Street, Dingley Building</t>
  </si>
  <si>
    <t>200 Lisbon Street</t>
  </si>
  <si>
    <t>207-513-3004</t>
  </si>
  <si>
    <t>rspeer@LewistonMaine.gov</t>
  </si>
  <si>
    <t>lplonline.org</t>
  </si>
  <si>
    <t>Lewiston Sun Journal Archives</t>
  </si>
  <si>
    <t xml:space="preserve">P.O. Box 4400
</t>
  </si>
  <si>
    <t>(207)784-5411</t>
  </si>
  <si>
    <t>http://www.sunjournal.com/</t>
  </si>
  <si>
    <t>Lisbon Falls Community Library</t>
  </si>
  <si>
    <t>28 Main St.</t>
  </si>
  <si>
    <t>04252</t>
  </si>
  <si>
    <t>Maine Country Music Hall of Fame Museum</t>
  </si>
  <si>
    <t>Genealogical Society</t>
  </si>
  <si>
    <t>Lighthouses</t>
  </si>
  <si>
    <t>Documenting Maine Jewry</t>
  </si>
  <si>
    <t>http://www.mainejews.org/</t>
  </si>
  <si>
    <t>dmj@mindspring.com </t>
  </si>
  <si>
    <t>Forts</t>
  </si>
  <si>
    <t>37 Preservation Way</t>
  </si>
  <si>
    <t>www.ricklibrary.org</t>
  </si>
  <si>
    <t>26 Avery Street</t>
  </si>
  <si>
    <t>207-353-9606</t>
  </si>
  <si>
    <t>St. Mary's Regional Medical Center Health Sciences Library</t>
  </si>
  <si>
    <t>99 Campus Avenue</t>
  </si>
  <si>
    <t>library@stmarysmaine.com</t>
  </si>
  <si>
    <t>www.stmarysmaine.com/health-sciences-library.html</t>
  </si>
  <si>
    <t>www.maineartglass.com</t>
  </si>
  <si>
    <t>207-753-6919</t>
  </si>
  <si>
    <t>muskie@bates.edu</t>
  </si>
  <si>
    <t>Treat Memorial Library</t>
  </si>
  <si>
    <t>56 Main St.</t>
  </si>
  <si>
    <t>Livermore Falls</t>
  </si>
  <si>
    <t>04254</t>
  </si>
  <si>
    <t>elainesmith@treat.lib.me.us</t>
  </si>
  <si>
    <t>207-897-3631</t>
  </si>
  <si>
    <t>Turner Public Library</t>
  </si>
  <si>
    <t>98 Matthews Way</t>
  </si>
  <si>
    <t>turnerpubliclibrary.org</t>
  </si>
  <si>
    <t>207-225-2030</t>
  </si>
  <si>
    <t>library.usm.maine.edu/lac/index.html</t>
  </si>
  <si>
    <t>Maine's Lakes &amp; Mountains</t>
  </si>
  <si>
    <t>?</t>
  </si>
  <si>
    <t>Greater Portland &amp; Casco Bay</t>
  </si>
  <si>
    <t>Cundy's Harbor Library</t>
  </si>
  <si>
    <t>935 Cundy's Harbor Rd</t>
  </si>
  <si>
    <t>207-725-1461</t>
  </si>
  <si>
    <t>director@cundysharbor.lib.me.us</t>
  </si>
  <si>
    <t>http://www.cundysharbor.lib.me.us/</t>
  </si>
  <si>
    <t>23 Pleasant St.</t>
  </si>
  <si>
    <t>(207) 725-5242</t>
  </si>
  <si>
    <t>edoucett@curtislibrary.com</t>
  </si>
  <si>
    <t>http://www.curtislibrary.com/</t>
  </si>
  <si>
    <t>207-773-6471</t>
  </si>
  <si>
    <t>http://portlanddioceshttp://portlanddiocese.net/</t>
  </si>
  <si>
    <t>www.androscogginhistorical.com</t>
  </si>
  <si>
    <t>andros@myfairpoint.net</t>
  </si>
  <si>
    <t>Araxine Wilkins Sawyer Foundation</t>
  </si>
  <si>
    <t>371 Sawyer Road</t>
  </si>
  <si>
    <t>207-946-5659</t>
  </si>
  <si>
    <t>sawyermem@fairpoint.net</t>
  </si>
  <si>
    <t>www.sawyer-foundation.com/index.html</t>
  </si>
  <si>
    <t>04210</t>
  </si>
  <si>
    <t>49 Spring St.</t>
  </si>
  <si>
    <t>(207) 333-6640</t>
  </si>
  <si>
    <t>http://www.auburnpubliclibrary.org/</t>
  </si>
  <si>
    <t xml:space="preserve"> email@auburnpubliclibrary.org </t>
  </si>
  <si>
    <t>415 Lisbon Street</t>
  </si>
  <si>
    <t>207-783-2249</t>
  </si>
  <si>
    <t>bstone@roadrunner.com</t>
  </si>
  <si>
    <t>Bates College Ladd Library</t>
  </si>
  <si>
    <t>P.O. Box 190</t>
  </si>
  <si>
    <t>8 Science Park Road</t>
  </si>
  <si>
    <t>207-883-4131</t>
  </si>
  <si>
    <t>Freeport Community Library</t>
  </si>
  <si>
    <t>10 Library Drive</t>
  </si>
  <si>
    <t>(207) 865-3307</t>
  </si>
  <si>
    <t xml:space="preserve">sbroder@comcast.net
</t>
  </si>
  <si>
    <t>http://www.freeportlibrary.com/</t>
  </si>
  <si>
    <t>207-766-2970</t>
  </si>
  <si>
    <t>rivertontrolley@aol.com</t>
  </si>
  <si>
    <t>http://publicworks.portlandmaine.gov/rivertontrolleypark.asp</t>
  </si>
  <si>
    <t>P.O. Box 7455</t>
  </si>
  <si>
    <t>(207) 553-4363</t>
  </si>
  <si>
    <t>www.foko.org</t>
  </si>
  <si>
    <t>50 Monument Square</t>
  </si>
  <si>
    <t>P.O. Box 141</t>
  </si>
  <si>
    <t>04038</t>
  </si>
  <si>
    <t>207-839-4700</t>
  </si>
  <si>
    <t>Society@gorhamhistorical.com</t>
  </si>
  <si>
    <t>http://www.gorhamhistorical.com/</t>
  </si>
  <si>
    <t>Governor Baxter School for the Deaf Museum</t>
  </si>
  <si>
    <t>Mackworth Island</t>
  </si>
  <si>
    <t>(207) 781-6284</t>
  </si>
  <si>
    <t xml:space="preserve"> wpnye@maine.rr.com</t>
  </si>
  <si>
    <t>http://www.mecdhh.org/resources/resources-museum/</t>
  </si>
  <si>
    <t>Governor Baxter School for the Deaf Library</t>
  </si>
  <si>
    <t>781-6284</t>
  </si>
  <si>
    <t>gbsd.librarian@gbsd.org</t>
  </si>
  <si>
    <t>http://www.mecdhh.org/resources/resources-library/</t>
  </si>
  <si>
    <t>Gray Public Library</t>
  </si>
  <si>
    <t>5 Hancock St.</t>
  </si>
  <si>
    <t>04039-9529</t>
  </si>
  <si>
    <t>207-657-4110</t>
  </si>
  <si>
    <t>graylib@gray.lib.me.us</t>
  </si>
  <si>
    <t>http://www.gray.lib.me.us/</t>
  </si>
  <si>
    <t>16D Diamond Cove</t>
  </si>
  <si>
    <t>Great Diamond Island</t>
  </si>
  <si>
    <t>04109</t>
  </si>
  <si>
    <t>Greater Portland Landmarks, Inc.</t>
  </si>
  <si>
    <t>93 High St.</t>
  </si>
  <si>
    <t>04101-3811</t>
  </si>
  <si>
    <t>(207) 774-5561</t>
  </si>
  <si>
    <t>hbassett@portlandlandmarks.org</t>
  </si>
  <si>
    <t>http://portlandlandmarks.org/</t>
  </si>
  <si>
    <t>145 Pleasant Hill Road</t>
  </si>
  <si>
    <t>(800) 442-6049</t>
  </si>
  <si>
    <t>18 School Street</t>
  </si>
  <si>
    <t>(207) 353-8510</t>
  </si>
  <si>
    <t>LHS.2011@yahoo.com</t>
  </si>
  <si>
    <t>www.lisbonmainehistory.org</t>
  </si>
  <si>
    <t>Livermore Public Library</t>
  </si>
  <si>
    <t>04253-0620</t>
  </si>
  <si>
    <t>207-777-8775</t>
  </si>
  <si>
    <t>pbrown@livermore.lib.me.us</t>
  </si>
  <si>
    <t>www.livermore.lib.me.us</t>
  </si>
  <si>
    <t>(207) 897-4695</t>
  </si>
  <si>
    <t>272 Lewiston Street</t>
  </si>
  <si>
    <t>217 Turner Street</t>
  </si>
  <si>
    <t>http://www.simplesite.com/MFGSWebsite/137296473</t>
  </si>
  <si>
    <t>1-800-884-1717</t>
  </si>
  <si>
    <t>04256</t>
  </si>
  <si>
    <t>mfpl@mechanicfalls.lib.me.us</t>
  </si>
  <si>
    <t>www.mechanicfalls.lib.me.us</t>
  </si>
  <si>
    <t>998-4616</t>
  </si>
  <si>
    <t>www.polandhistoricalsociety.org</t>
  </si>
  <si>
    <t>207-772-2500</t>
  </si>
  <si>
    <t>president@italianheritagecenter.com</t>
  </si>
  <si>
    <t>http://italianheritagecenter.com/</t>
  </si>
  <si>
    <t>207-883-4787</t>
  </si>
  <si>
    <t>kvaill@maine.rr.com</t>
  </si>
  <si>
    <t>http://www.kaler-vaill.com/</t>
  </si>
  <si>
    <t>Knights of Columbus</t>
  </si>
  <si>
    <t>408 Broadway Street</t>
  </si>
  <si>
    <t>207) 799-7012</t>
  </si>
  <si>
    <t>L.L. Bean Archive Center</t>
  </si>
  <si>
    <t>(207) 552-2909</t>
  </si>
  <si>
    <t>http://llbean.mainememory.net/page/3017/display.html</t>
  </si>
  <si>
    <t>Lakes Environmental Association Library</t>
  </si>
  <si>
    <t>230 Main Street</t>
  </si>
  <si>
    <t>207-647-8580</t>
  </si>
  <si>
    <t>Maine Public Broadcasting Network</t>
  </si>
  <si>
    <t>323 Marginal Way</t>
  </si>
  <si>
    <t>http://www.mpbn.net/</t>
  </si>
  <si>
    <t>Maine Charitable Mechanics Association Library</t>
  </si>
  <si>
    <t>mcma1857@gmail.com</t>
  </si>
  <si>
    <t>http://www.mainecharitablemechanicassociation.com/MCMA/MAINE_CHARITABLE_MECHANIC_ASSOCIATION.html</t>
  </si>
  <si>
    <t>Joanne Wacman Library</t>
  </si>
  <si>
    <t>library@MECA.edu</t>
  </si>
  <si>
    <t>http://library.meca.edu/</t>
  </si>
  <si>
    <t>04082</t>
  </si>
  <si>
    <t>hashaw@earthlink.net</t>
  </si>
  <si>
    <t>773-2339</t>
  </si>
  <si>
    <t>gary@treeoflifemuseum.org</t>
  </si>
  <si>
    <t>http://www.treeoflifemuseum.org/info.php?info_id=1</t>
  </si>
  <si>
    <t>Dry Mills School House Museum</t>
  </si>
  <si>
    <t>207-657-3649</t>
  </si>
  <si>
    <t>drymillsschool@graymaine.org</t>
  </si>
  <si>
    <t>http://www.graymaine.org/dry-mills-schoolhouse-museum</t>
  </si>
  <si>
    <t>Falmouth Memorial Library</t>
  </si>
  <si>
    <t>5 Lunt Road</t>
  </si>
  <si>
    <t>04105</t>
  </si>
  <si>
    <t>(207) 781-2351</t>
  </si>
  <si>
    <t>library@falmouthmemoriallibrary.org</t>
  </si>
  <si>
    <t>http://www.falmouthmemoriallibrary.org/</t>
  </si>
  <si>
    <t>First Parish Church of Brunswick</t>
  </si>
  <si>
    <t xml:space="preserve">(207) 729-7331
</t>
  </si>
  <si>
    <t>jconnors@firstparish.net.</t>
  </si>
  <si>
    <t>http://www.firstparish.net/</t>
  </si>
  <si>
    <t>Foundation for Blood Research Biomedical Library</t>
  </si>
  <si>
    <t>940 Roosevelt Trail</t>
  </si>
  <si>
    <t>(207) 693-6841</t>
  </si>
  <si>
    <t>director@naples.lib.me.us</t>
  </si>
  <si>
    <t>http://www.naples.lib.me.us/NPL/Welcome.html</t>
  </si>
  <si>
    <t>New England Bible College Library</t>
  </si>
  <si>
    <t>P.O. Box 2886</t>
  </si>
  <si>
    <t>800-286-1859</t>
  </si>
  <si>
    <t>New Gloucester Public Library</t>
  </si>
  <si>
    <t>379 Intervale Road</t>
  </si>
  <si>
    <t>04260-3818</t>
  </si>
  <si>
    <t>(207) 926-4840</t>
  </si>
  <si>
    <t>srhawkins@newgloucesterlibrary.org</t>
  </si>
  <si>
    <t>http://www.newgloucesterlibrary.org/</t>
  </si>
  <si>
    <t>P.O. Box 268</t>
  </si>
  <si>
    <t>04057</t>
  </si>
  <si>
    <t>207-647-8563</t>
  </si>
  <si>
    <t>Read@NorthBridgtonLibrary.org</t>
  </si>
  <si>
    <t>http://www.nbridgton.lib.me.us/</t>
  </si>
  <si>
    <t>North Gorham Public Library</t>
  </si>
  <si>
    <t>2 Standish Neck Road</t>
  </si>
  <si>
    <t>207.892.2575</t>
  </si>
  <si>
    <t>libng@north-gorham.lib.me.us</t>
  </si>
  <si>
    <t>http://www.north-gorham.lib.me.us/</t>
  </si>
  <si>
    <t>1699 Harpwell Islands Road (Rt. 24),</t>
  </si>
  <si>
    <t>04066</t>
  </si>
  <si>
    <t>207-833-7811</t>
  </si>
  <si>
    <t>http://oilblogcom.com/</t>
  </si>
  <si>
    <t>04079</t>
  </si>
  <si>
    <t>207-833-6322</t>
  </si>
  <si>
    <t>burrtaylor2@gmail.com </t>
  </si>
  <si>
    <t>http://www.harpswellhistorical.org/</t>
  </si>
  <si>
    <t>583-2213</t>
  </si>
  <si>
    <t>http://www.harrisonmaine.org/index.asp?Type=B_BASIC&amp;SEC=%7B72764EA7-B9CD-4C70-8093-CC3249C31598%7D</t>
  </si>
  <si>
    <t>Harrison Village Public Library</t>
  </si>
  <si>
    <t>4 Front St  Harriso</t>
  </si>
  <si>
    <t>207-583-2970</t>
  </si>
  <si>
    <t>kkramer@harrison.lib.me.us</t>
  </si>
  <si>
    <t>http://www.harrison.lib.me.us/</t>
  </si>
  <si>
    <t>Hawthorne Community Association</t>
  </si>
  <si>
    <t>South Casco</t>
  </si>
  <si>
    <t>jmanoush@fairpoint.net</t>
  </si>
  <si>
    <t>http://www.hawthorneassoc.com/</t>
  </si>
  <si>
    <t>http://cryptozoologymuseum.com/</t>
  </si>
  <si>
    <t>richvillelibrary@gmail.com</t>
  </si>
  <si>
    <t>Sappi Fine Paper Technology Center Library</t>
  </si>
  <si>
    <t>300 Warren Avenue</t>
  </si>
  <si>
    <t>Westbrok</t>
  </si>
  <si>
    <t>207-856-3538</t>
  </si>
  <si>
    <t>Scarborough Public Library</t>
  </si>
  <si>
    <t>48 Gorham Road</t>
  </si>
  <si>
    <t>http://www.scarboroughlibrary.org/</t>
  </si>
  <si>
    <t>787-2489</t>
  </si>
  <si>
    <t>compunique@pivot.net</t>
  </si>
  <si>
    <t>http://www.townofsebago.org/pages/sebagome_about/townhistory</t>
  </si>
  <si>
    <t>Society of Mayflower Descendants</t>
  </si>
  <si>
    <t>P.O. Box 622</t>
  </si>
  <si>
    <t>mainemflrhis@yahoo.com</t>
  </si>
  <si>
    <t>https://sites.google.com/site/memayflower/</t>
  </si>
  <si>
    <t>South Portland Public Library</t>
  </si>
  <si>
    <t>482 Broadway</t>
  </si>
  <si>
    <t>(207) 767-7660</t>
  </si>
  <si>
    <t xml:space="preserve"> circ@southportland.org</t>
  </si>
  <si>
    <t>www.southportlandlibrary.com/‎</t>
  </si>
  <si>
    <t>Windham Public Library</t>
  </si>
  <si>
    <t xml:space="preserve"> (207) 892-1908</t>
  </si>
  <si>
    <t>jaleo@windhammaine.us</t>
  </si>
  <si>
    <t>www.windham.lib.me.us/‎</t>
  </si>
  <si>
    <t>Southern Maine Comm. College Library</t>
  </si>
  <si>
    <t>207-741-5521</t>
  </si>
  <si>
    <t>Southern Maine Tech.College Library</t>
  </si>
  <si>
    <t>Fort Road</t>
  </si>
  <si>
    <t>info@mainemilitarymuseum.info</t>
  </si>
  <si>
    <t>http://www.mainemilitarymuseum.info/</t>
  </si>
  <si>
    <t>207.776.3905</t>
  </si>
  <si>
    <t>http://www.mainemuseumofphotographicarts.org/</t>
  </si>
  <si>
    <t>207-879-3365</t>
  </si>
  <si>
    <t>Merrill Memorial Library</t>
  </si>
  <si>
    <t>215 Main St.</t>
  </si>
  <si>
    <t>http://yarmouthlibrary.org/</t>
  </si>
  <si>
    <t>Mid Coast Hospital Health Sciences Library</t>
  </si>
  <si>
    <t>207-373-6571</t>
  </si>
  <si>
    <t>04107</t>
  </si>
  <si>
    <t>(207) 799-2661</t>
  </si>
  <si>
    <t>cephl@aol.com</t>
  </si>
  <si>
    <t>http://www.portlandheadlight.com/</t>
  </si>
  <si>
    <t>Museum of African Culture</t>
  </si>
  <si>
    <t>13 Brown Street</t>
  </si>
  <si>
    <t>(207) 871-7188</t>
  </si>
  <si>
    <t>africart@museumafricanculture.org</t>
  </si>
  <si>
    <t>http://www.museumafricanculture.org/&amp;#39</t>
  </si>
  <si>
    <t>-</t>
  </si>
  <si>
    <t>history@chebeague.net</t>
  </si>
  <si>
    <t>Box 1757</t>
  </si>
  <si>
    <t>04055</t>
  </si>
  <si>
    <t>(207) 693-4927</t>
  </si>
  <si>
    <t>P.O. Box 1717</t>
  </si>
  <si>
    <t>Univeristy of New England--Abplanalp Library</t>
  </si>
  <si>
    <t>716 Stephens Avenue</t>
  </si>
  <si>
    <t>207-602-5922</t>
  </si>
  <si>
    <t>University of New England Department of Special Collections</t>
  </si>
  <si>
    <t>cgurley@une.edu</t>
  </si>
  <si>
    <t>http://www.une.edu/library/special/index.cfm</t>
  </si>
  <si>
    <t>Garbrecht Library</t>
  </si>
  <si>
    <t>University of Maine School of Law</t>
  </si>
  <si>
    <t>246 Deering Avenue</t>
  </si>
  <si>
    <t>207-780-4829</t>
  </si>
  <si>
    <t>mainelaw.maine.edu/library</t>
  </si>
  <si>
    <t>04104-9301</t>
  </si>
  <si>
    <t>(207) 780-4979</t>
  </si>
  <si>
    <t>member46@mainemuseums.org</t>
  </si>
  <si>
    <t>2211 Congress Street</t>
  </si>
  <si>
    <t>04122</t>
  </si>
  <si>
    <t>207.772 4841</t>
  </si>
  <si>
    <t>tjohnson@victoriamansion.org</t>
  </si>
  <si>
    <t>http://www.victoriamansion.org/default.aspx</t>
  </si>
  <si>
    <t>207-854-0630</t>
  </si>
  <si>
    <t>walkerlibrary@westbrook.me.us</t>
  </si>
  <si>
    <t>http://www.walker.lib.me.us/wordpress/?page_id=459</t>
  </si>
  <si>
    <t>New England Osteopathic Heritage Center</t>
  </si>
  <si>
    <t>207-602-2131</t>
  </si>
  <si>
    <t>neohc@une.edu,</t>
  </si>
  <si>
    <t>http://www.une.edu/neohc/index.cfm</t>
  </si>
  <si>
    <t>Westbrook College History Collection</t>
  </si>
  <si>
    <t>Parkview Adventist Medical Center Library</t>
  </si>
  <si>
    <t>207.373.2000</t>
  </si>
  <si>
    <t>http://parkviewamc.org/</t>
  </si>
  <si>
    <t>Pierce Atwood Law Library</t>
  </si>
  <si>
    <t>One Monument Square</t>
  </si>
  <si>
    <t>207-791-1100</t>
  </si>
  <si>
    <t>http://www.pierceatwood.com/kamibedard</t>
  </si>
  <si>
    <t>P.O. Box 1743</t>
  </si>
  <si>
    <t>207-772-2040</t>
  </si>
  <si>
    <t>history@portlandfiremuseum.com</t>
  </si>
  <si>
    <t>http://www.portlandfiremuseum.com/</t>
  </si>
  <si>
    <t>157 Spring Street</t>
  </si>
  <si>
    <t>Preti Flaherty Law Library</t>
  </si>
  <si>
    <t>P.O. Box 9546</t>
  </si>
  <si>
    <t>One City Center</t>
  </si>
  <si>
    <t>207-791-3000</t>
  </si>
  <si>
    <t>Prince Memorial Library</t>
  </si>
  <si>
    <t>266 Main Street</t>
  </si>
  <si>
    <t>(207) 829-2215</t>
  </si>
  <si>
    <t>circ@princememorial.lib.me.us</t>
  </si>
  <si>
    <t>http://www.princememorial.lib.me.us/</t>
  </si>
  <si>
    <t xml:space="preserve"> pamelawgrant@msn.com</t>
  </si>
  <si>
    <t>http://www.raymondmaine.org/community-resources/raymond-casco-historical-society/</t>
  </si>
  <si>
    <t>04071</t>
  </si>
  <si>
    <t>rlibrar1@maine.rr.com</t>
  </si>
  <si>
    <t>http://www.raymondmaine.org/community-resources/raymond-village-library/</t>
  </si>
  <si>
    <t>207.335.5001</t>
  </si>
  <si>
    <t>info@isleauhaut.org</t>
  </si>
  <si>
    <t>http://isleauhaut.org/island-walk/library/</t>
  </si>
  <si>
    <t xml:space="preserve"> 207.776.4698</t>
  </si>
  <si>
    <t>http://www.newsharon.lib.me.us/</t>
  </si>
  <si>
    <t>37 Library Road</t>
  </si>
  <si>
    <t>http://www.farmingtonhistory.org/</t>
  </si>
  <si>
    <t>207-778-4312</t>
  </si>
  <si>
    <t>melanie@farmington.lib.me.us</t>
  </si>
  <si>
    <t>http://www.farmington.lib.me.us/</t>
  </si>
  <si>
    <t>firebird@tdstelme.net</t>
  </si>
  <si>
    <t>http://www.rnld.org/node/101</t>
  </si>
  <si>
    <t>Strong Public Library</t>
  </si>
  <si>
    <t xml:space="preserve">  (207) 684-4003</t>
  </si>
  <si>
    <t>stronglibrary@strong.lib.me.us  </t>
  </si>
  <si>
    <t>http://www.strong.lib.me.us/</t>
  </si>
  <si>
    <t>207-779-2554</t>
  </si>
  <si>
    <t>(207) 778-4974</t>
  </si>
  <si>
    <t>897-4876</t>
  </si>
  <si>
    <t>joffice@jay-maine.org</t>
  </si>
  <si>
    <t>http://www.jay-maine.org/historical-society.html</t>
  </si>
  <si>
    <t>340 Main Street</t>
  </si>
  <si>
    <t>(207) 645-4062</t>
  </si>
  <si>
    <t>thoke@jaynileslibrary.com</t>
  </si>
  <si>
    <t>http://www.jaynileslibrary.com/</t>
  </si>
  <si>
    <t>983 Main Street</t>
  </si>
  <si>
    <t>Franklin County Agricultural Society</t>
  </si>
  <si>
    <t>P.O. Box 652</t>
  </si>
  <si>
    <t>207-778-6083</t>
  </si>
  <si>
    <t>Planetarium</t>
  </si>
  <si>
    <t>207-780-4557</t>
  </si>
  <si>
    <t>LaSala@usm.maine.edu</t>
  </si>
  <si>
    <t>https://usm.maine.edu/planet</t>
  </si>
  <si>
    <t>Spaulding Memorial Library</t>
  </si>
  <si>
    <t>P.O. Box 300</t>
  </si>
  <si>
    <t>04029</t>
  </si>
  <si>
    <t xml:space="preserve">(207) 787-2321 </t>
  </si>
  <si>
    <t>ask@spaulding.lib.me.us</t>
  </si>
  <si>
    <t>http://www.spaulding.lib.me.us/</t>
  </si>
  <si>
    <t>P.O. Box 292</t>
  </si>
  <si>
    <t>207-647-3322 ext 214</t>
  </si>
  <si>
    <t>Old Red Church, Oak Hill Road</t>
  </si>
  <si>
    <t>(207) 642-3216 as well as (207) 642-4443</t>
  </si>
  <si>
    <t>04085</t>
  </si>
  <si>
    <t>info@steepfallslibrary.org</t>
  </si>
  <si>
    <t>http://www.steepfallslibrary.org/</t>
  </si>
  <si>
    <t>P.O. Box 11064</t>
  </si>
  <si>
    <t xml:space="preserve">info@abyme.org </t>
  </si>
  <si>
    <t>http://abyme.org/</t>
  </si>
  <si>
    <t>6 Scott Dyer Road</t>
  </si>
  <si>
    <t>207-799-1720</t>
  </si>
  <si>
    <t>jscherma@thomas.lib.me.us</t>
  </si>
  <si>
    <t>http://www.thomasmemoriallibrary.org/</t>
  </si>
  <si>
    <t>Gorham Library</t>
  </si>
  <si>
    <t>(207) 780-5345</t>
  </si>
  <si>
    <t>Commons@Gorham Library</t>
  </si>
  <si>
    <t>http://www.phillips.lib.me.us/</t>
  </si>
  <si>
    <t>P.O. Box 154</t>
  </si>
  <si>
    <t>info@rlrlm.org</t>
  </si>
  <si>
    <t>http://www.rlrlm.org/</t>
  </si>
  <si>
    <t>221 Stratton Road</t>
  </si>
  <si>
    <t>(207) 864-5529</t>
  </si>
  <si>
    <t>info@rangeleylibrary.com</t>
  </si>
  <si>
    <t>http://www.rangeleylibrary.com/default.asp?Key=1&amp;Cat=1</t>
  </si>
  <si>
    <t>7 Lake Street</t>
  </si>
  <si>
    <t>207-684-2975</t>
  </si>
  <si>
    <t>https://www.facebook.com/pages/STRONG-HISTORICAL-SOCIETY/362026038512</t>
  </si>
  <si>
    <t>79 Main Street</t>
  </si>
  <si>
    <t xml:space="preserve"> Secretary@srrl-rr.org</t>
  </si>
  <si>
    <t>http://www.srrl-rr.org/</t>
  </si>
  <si>
    <t xml:space="preserve">PO Box 350 </t>
  </si>
  <si>
    <t>207-246-4401</t>
  </si>
  <si>
    <t>wboyle@stratton.lib.me.us</t>
  </si>
  <si>
    <t>www.stratton.lib.me.us</t>
  </si>
  <si>
    <t>88 Main St.</t>
  </si>
  <si>
    <t>207-778-7210</t>
  </si>
  <si>
    <t>library.umf.maine.edu</t>
  </si>
  <si>
    <t>(207) 585-2439</t>
  </si>
  <si>
    <t>jrogers@weld.lib.me.us</t>
  </si>
  <si>
    <t>25 Church Street</t>
  </si>
  <si>
    <t>(207) 864-3443</t>
  </si>
  <si>
    <t>wreich@rangeley.org</t>
  </si>
  <si>
    <t>http://www.wilhelmreichtrust.org/home.html</t>
  </si>
  <si>
    <t>(207) 645-4831</t>
  </si>
  <si>
    <t>director@wilton-free.lib.me.us</t>
  </si>
  <si>
    <t>http://www.wilton-free.lib.me.us/</t>
  </si>
  <si>
    <t>Piscataquis</t>
  </si>
  <si>
    <t>Barnard</t>
  </si>
  <si>
    <t xml:space="preserve">(207) 965-8101 </t>
  </si>
  <si>
    <t xml:space="preserve">Abplanalp Library, University of New England </t>
  </si>
  <si>
    <t>207-221-4323</t>
  </si>
  <si>
    <t>rgray@une.edu</t>
  </si>
  <si>
    <t>http://www.une.edu/wchc/index.cfm</t>
  </si>
  <si>
    <t>(207) 221-4499</t>
  </si>
  <si>
    <t>azill@une.edu</t>
  </si>
  <si>
    <t>http://www.une.edu/artgallery/index.cfm</t>
  </si>
  <si>
    <t>George and Barbara Bush 
Legacy Collection</t>
  </si>
  <si>
    <t>http://www.une.edu/blc/index.cfm</t>
  </si>
  <si>
    <t xml:space="preserve">Great Diamond Historical Society </t>
  </si>
  <si>
    <t>Maine Correctional Center Library</t>
  </si>
  <si>
    <t>S.D. Warren Company Research Library</t>
  </si>
  <si>
    <t>University of Southern Maine Library</t>
  </si>
  <si>
    <t>UNUM Corporation Archvies</t>
  </si>
  <si>
    <t>Whispering Pines Museum</t>
  </si>
  <si>
    <t>237-3535</t>
  </si>
  <si>
    <t>http://www.carrabassettvalley.org/public-library</t>
  </si>
  <si>
    <t>56 Berry Hills Road</t>
  </si>
  <si>
    <t>180 Stinchfield Hill Rd</t>
  </si>
  <si>
    <t>778-3078</t>
  </si>
  <si>
    <t>(207) 246-2271</t>
  </si>
  <si>
    <t>https://sites.google.com/site/deadriverareahistory/</t>
  </si>
  <si>
    <t xml:space="preserve">Stratton </t>
  </si>
  <si>
    <t>Jim Ditzler Memorial Public Library</t>
  </si>
  <si>
    <t>207-779-1128</t>
  </si>
  <si>
    <t>nsl-do@newsharon.lib.me.us</t>
  </si>
  <si>
    <t>http://www.monsonmaine.org/MonsonHistory/MHS.html</t>
  </si>
  <si>
    <t>207-879-4579</t>
  </si>
  <si>
    <t>Sangerville Public Library</t>
  </si>
  <si>
    <t>P.O. Box 246</t>
  </si>
  <si>
    <t>04479</t>
  </si>
  <si>
    <t xml:space="preserve">[207] 876-3491 </t>
  </si>
  <si>
    <t xml:space="preserve"> ljhall@msln.net</t>
  </si>
  <si>
    <t>http://www.sangerville.lib.me.us/</t>
  </si>
  <si>
    <t>1 Town Hall Ave.</t>
  </si>
  <si>
    <t>Sebec Historical Society</t>
  </si>
  <si>
    <t>97 Tower Road</t>
  </si>
  <si>
    <t>Sebec</t>
  </si>
  <si>
    <t>(207) 564-8645 </t>
  </si>
  <si>
    <t>http://www.sebechistoricalsociety.com/</t>
  </si>
  <si>
    <t>PO Box 171</t>
  </si>
  <si>
    <t>Sedwich</t>
  </si>
  <si>
    <t>04676-0171</t>
  </si>
  <si>
    <t>(207) 359-8086</t>
  </si>
  <si>
    <t>http://www.rootsweb.ancestry.com/~mesedgwi/historicalsociety.html</t>
  </si>
  <si>
    <t>575 North Sedgwick Road</t>
  </si>
  <si>
    <t>Thompson Free Library</t>
  </si>
  <si>
    <t>186 East Main St.</t>
  </si>
  <si>
    <t> 207.564.3350</t>
  </si>
  <si>
    <t>df@thompson.lib.me.us</t>
  </si>
  <si>
    <t>http://www.thompson.lib.me.us/</t>
  </si>
  <si>
    <t>Wassebec Geneological Society</t>
  </si>
  <si>
    <t>P.O. Box 173</t>
  </si>
  <si>
    <t>wassabec@yahoo.com</t>
  </si>
  <si>
    <t>http://wassebec.maineroots.org/</t>
  </si>
  <si>
    <t>Willimantic Community Civic Associatio</t>
  </si>
  <si>
    <t>814 Sebec Lake Road</t>
  </si>
  <si>
    <t>Willimantic</t>
  </si>
  <si>
    <t>Maine Highlands</t>
  </si>
  <si>
    <t>Brownville/ Brownville Junction Historical Society</t>
  </si>
  <si>
    <t>Kennebec</t>
  </si>
  <si>
    <t>http://maineroots.org/</t>
  </si>
  <si>
    <t>P.O. Box 210</t>
  </si>
  <si>
    <t>info@papermuseumofmaine.org</t>
  </si>
  <si>
    <t>http://www.papermuseumofmaine.org/</t>
  </si>
  <si>
    <t>(207) 778-4167</t>
  </si>
  <si>
    <t>207.652.2250</t>
  </si>
  <si>
    <t>newvineyardlibrary@yahoo.com</t>
  </si>
  <si>
    <t>www.newvineyardlibrary.org</t>
  </si>
  <si>
    <t>20 Lake Street</t>
  </si>
  <si>
    <t>(207) 778-2042</t>
  </si>
  <si>
    <t>http://www.lilliannordica.com/</t>
  </si>
  <si>
    <t>Pleasant Street</t>
  </si>
  <si>
    <t>(207) 639-5013</t>
  </si>
  <si>
    <t>phs@srrl-rr.org</t>
  </si>
  <si>
    <t>http://www.srrl-rr.org/hist_soc.htm</t>
  </si>
  <si>
    <t>207-639-BOOK</t>
  </si>
  <si>
    <t>hlangdon@phillips.lib.me.us</t>
  </si>
  <si>
    <t>gannetthouseproject@gmail.com</t>
  </si>
  <si>
    <t>http://gannetthouseproject.org/</t>
  </si>
  <si>
    <t>207.621.3530</t>
  </si>
  <si>
    <t>infohhrc@maine.edu</t>
  </si>
  <si>
    <t>http://hhrc.uma.edu/</t>
  </si>
  <si>
    <t>(207) 622-6582</t>
  </si>
  <si>
    <t>hfl@msln.net</t>
  </si>
  <si>
    <t>http://www.hubbardfree.org/</t>
  </si>
  <si>
    <t>207-861-3018</t>
  </si>
  <si>
    <t>207-621-3349</t>
  </si>
  <si>
    <t>207-737-8836</t>
  </si>
  <si>
    <t>hsolme2@historicalsocietyoflitchfieldmaine.org</t>
  </si>
  <si>
    <t>207-626-2415</t>
  </si>
  <si>
    <t>betsy@lithgow.lib.me.us</t>
  </si>
  <si>
    <t>http://www.lithgow.lib.me.us/index.html</t>
  </si>
  <si>
    <t>207-623-3076</t>
  </si>
  <si>
    <t>lifework50@gmail.com</t>
  </si>
  <si>
    <t>http://losttrottingparks.blogspot.com/</t>
  </si>
  <si>
    <t>info@mainearchsociety.org</t>
  </si>
  <si>
    <t>http://mainearchsociety.org/</t>
  </si>
  <si>
    <t>207) 624-3000</t>
  </si>
  <si>
    <t>http://www.maine.gov/mdot/mainedotorg.htm</t>
  </si>
  <si>
    <t>(207) 871-1224</t>
  </si>
  <si>
    <t>207-872-1224</t>
  </si>
  <si>
    <t>http://www.mainegeneral.org/</t>
  </si>
  <si>
    <t>207-859-4646</t>
  </si>
  <si>
    <t>dreiden@colby.edu</t>
  </si>
  <si>
    <t>http://web.colby.edu/jewsinmaine/</t>
  </si>
  <si>
    <t>84 State House Station</t>
  </si>
  <si>
    <t>207-287-5790</t>
  </si>
  <si>
    <t>http://www.maine.gov/sos/arc/</t>
  </si>
  <si>
    <t>(207) 287-1600</t>
  </si>
  <si>
    <t>http://www.maine.gov/legis/lawlib/</t>
  </si>
  <si>
    <t>(207) 287-5600</t>
  </si>
  <si>
    <t>peggy.eileen.o'kane@maine.gov</t>
  </si>
  <si>
    <t>http://www.state.me.us/msl/</t>
  </si>
  <si>
    <t>103 Dawes Road</t>
  </si>
  <si>
    <t>(207) 564-8618</t>
  </si>
  <si>
    <t>dlockwood3@verizon.net</t>
  </si>
  <si>
    <t>Blanchard Preservation Society</t>
  </si>
  <si>
    <t>Brownville Free Public Library</t>
  </si>
  <si>
    <t>04414-0687</t>
  </si>
  <si>
    <t>207-965-8334</t>
  </si>
  <si>
    <t>brownvillelib@gmail.com</t>
  </si>
  <si>
    <t>27 Church Street</t>
  </si>
  <si>
    <t>430 Davis Street</t>
  </si>
  <si>
    <t>(207) 965-8584</t>
  </si>
  <si>
    <t>04443</t>
  </si>
  <si>
    <t>876-4501 </t>
  </si>
  <si>
    <t>info@guilfordhistory.com</t>
  </si>
  <si>
    <t>http://www.guilfordhistory.com/</t>
  </si>
  <si>
    <t>Guilford Memorial Library</t>
  </si>
  <si>
    <t>04443-0177</t>
  </si>
  <si>
    <t>207-876-4247</t>
  </si>
  <si>
    <t>lpackard@guilford.lib.me.us</t>
  </si>
  <si>
    <t>4 Library St.</t>
  </si>
  <si>
    <t>207.876.3730</t>
  </si>
  <si>
    <t>townofparkman@yahoo.com</t>
  </si>
  <si>
    <t>http://parkmanmaine.com/parkmanmaine_003.htm</t>
  </si>
  <si>
    <t>Milo Free Public Library</t>
  </si>
  <si>
    <t>4 Pleasant St.</t>
  </si>
  <si>
    <t>27-943-2612</t>
  </si>
  <si>
    <t>milolibrary@trcmaine.org</t>
  </si>
  <si>
    <t>http://www.trcmaine.org/milolibrary</t>
  </si>
  <si>
    <t>Monson Free Public Library</t>
  </si>
  <si>
    <t>PO Box 282</t>
  </si>
  <si>
    <t>Monson</t>
  </si>
  <si>
    <t>04464-0282</t>
  </si>
  <si>
    <t>207.997.3641</t>
  </si>
  <si>
    <t>sekillam@monson.lib.me.us</t>
  </si>
  <si>
    <t xml:space="preserve"> 207.876.3073</t>
  </si>
  <si>
    <t>http://www.rootsweb.ancestry.com/~mevhs/</t>
  </si>
  <si>
    <t>207.872.5433</t>
  </si>
  <si>
    <t>ssugden@watervillelibrary.org</t>
  </si>
  <si>
    <t>http://www.watervillelibrary.org/</t>
  </si>
  <si>
    <t>207-685-3845</t>
  </si>
  <si>
    <t>waynehs@gwi.net</t>
  </si>
  <si>
    <t>http://www.cary-memorial.lib.me.us/historical.html</t>
  </si>
  <si>
    <t>PO Box 27</t>
  </si>
  <si>
    <t>207-549-7804</t>
  </si>
  <si>
    <t>whsmaine@windsorhistorical.org</t>
  </si>
  <si>
    <t>http://windsorhistorical.org/</t>
  </si>
  <si>
    <t>207-872-0112</t>
  </si>
  <si>
    <t>winslowhistory@gmail.com</t>
  </si>
  <si>
    <t>http://winslowhistory.weebly.com/</t>
  </si>
  <si>
    <t>(207) 872-1978</t>
  </si>
  <si>
    <t>pbonney@winslow-me.gov</t>
  </si>
  <si>
    <t>http://www.winslow-me.gov/departments/library</t>
  </si>
  <si>
    <t>207-377-2186</t>
  </si>
  <si>
    <t>mywinthrop@gmail.com</t>
  </si>
  <si>
    <t>207-402-5129</t>
  </si>
  <si>
    <t>jonahtan.d.yellowbear@gmail.com</t>
  </si>
  <si>
    <t>www.odamogan-museum.org</t>
  </si>
  <si>
    <t>207-377-8673</t>
  </si>
  <si>
    <t>rfortin@baileylibrary.org</t>
  </si>
  <si>
    <t>http://www.baileylibrary.org/</t>
  </si>
  <si>
    <t>17 Old Winthrop Road</t>
  </si>
  <si>
    <t>04284</t>
  </si>
  <si>
    <t>207-685-3612</t>
  </si>
  <si>
    <t>jadelberg@cary-memorial.lib.me.us</t>
  </si>
  <si>
    <t>http://www.waynemaine.org/index.asp?Type=B_BASIC&amp;SEC={2B8AF085-71D9-4BC6-9D1D-AFC33DB3AB8B}</t>
  </si>
  <si>
    <t>207-859-5660</t>
  </si>
  <si>
    <t>http://libguides.colby.edu/bixler</t>
  </si>
  <si>
    <t>207-859-5790</t>
  </si>
  <si>
    <t>libguides.colby.edu/olin</t>
  </si>
  <si>
    <t>796 Main Street</t>
  </si>
  <si>
    <t>(207) 933-4788</t>
  </si>
  <si>
    <t>http://www.cumston.lib.me.us/</t>
  </si>
  <si>
    <t>04352</t>
  </si>
  <si>
    <t>(207) 293-2565</t>
  </si>
  <si>
    <t>DrShaw@shaw.lib.me.us</t>
  </si>
  <si>
    <t>http://www.mtvernonme.org/Library.htm</t>
  </si>
  <si>
    <t>207-582-3763</t>
  </si>
  <si>
    <t>http://www.farmingdalehistoricalsociety.webs.com/</t>
  </si>
  <si>
    <t>04349</t>
  </si>
  <si>
    <t>(207) 685-4373</t>
  </si>
  <si>
    <t>claherrin@fayettemaine.org</t>
  </si>
  <si>
    <t>http://www.fayettemaine.org/fayette-historical-society.html</t>
  </si>
  <si>
    <t>P.O. Box 25</t>
  </si>
  <si>
    <t>Bar Mills</t>
  </si>
  <si>
    <t>04004</t>
  </si>
  <si>
    <t>207 929 5484</t>
  </si>
  <si>
    <t>http://www.berrylibrary.com/</t>
  </si>
  <si>
    <t>93 Main Street</t>
  </si>
  <si>
    <t>03908</t>
  </si>
  <si>
    <t>Berwick Historical Society</t>
  </si>
  <si>
    <t>Berwick</t>
  </si>
  <si>
    <t>03901</t>
  </si>
  <si>
    <t>207-698-5415</t>
  </si>
  <si>
    <t>http://www.berwickmaine.org/index.asp?Type=B_BASIC&amp;SEC=%7B0567D1F1-44FB-4910-870C-0830245551E2%7D</t>
  </si>
  <si>
    <t>Berwick Public Library</t>
  </si>
  <si>
    <t>PO Box 838</t>
  </si>
  <si>
    <t>03901-0838</t>
  </si>
  <si>
    <t>(207) 698-5737</t>
  </si>
  <si>
    <t>msaggerer@berwickpubliclibrary.org</t>
  </si>
  <si>
    <t>http://www.berwick.lib.me.us/</t>
  </si>
  <si>
    <t>103 Old Pine Hill Road</t>
  </si>
  <si>
    <t>P.O. Box 200</t>
  </si>
  <si>
    <t>207-284-4181</t>
  </si>
  <si>
    <t>http://www.mcarthur.lib.me.us/biddeford_historical_society.htm</t>
  </si>
  <si>
    <t>(207)286-4928</t>
  </si>
  <si>
    <t>PO Box 857</t>
  </si>
  <si>
    <t>04020</t>
  </si>
  <si>
    <t>207 625 8083</t>
  </si>
  <si>
    <t>chevey@bonney.lib.me.us</t>
  </si>
  <si>
    <t>http://www.bonney.lib.me.us/index.php/en/</t>
  </si>
  <si>
    <t>Cape Porpoise Public Library</t>
  </si>
  <si>
    <t>P.O Box 7714</t>
  </si>
  <si>
    <t>Cape Porpoise</t>
  </si>
  <si>
    <t>04014-7714</t>
  </si>
  <si>
    <t>207-967-5668</t>
  </si>
  <si>
    <t>cplibrary@cape-porpoise.lib.me.us</t>
  </si>
  <si>
    <t>http://www.kennebunkportme.gov/Public_Documents/KennebunkportME_Depts/library</t>
  </si>
  <si>
    <t>173 Main St.</t>
  </si>
  <si>
    <t>207.499.7114</t>
  </si>
  <si>
    <t>librarian@lymanlibrary.org</t>
  </si>
  <si>
    <t>http://www.lymanlibrary.org/</t>
  </si>
  <si>
    <t>207-624-7200</t>
  </si>
  <si>
    <t>207-622-2872</t>
  </si>
  <si>
    <t>(207) 859-1233</t>
  </si>
  <si>
    <t>libdir@thomas.edu</t>
  </si>
  <si>
    <t>http://www.thomas.edu/library/</t>
  </si>
  <si>
    <t>207-933-2827</t>
  </si>
  <si>
    <t xml:space="preserve">Oakland Area Historical Society </t>
  </si>
  <si>
    <t>Macartney House Museum</t>
  </si>
  <si>
    <t>mdenis46@gmail.com.</t>
  </si>
  <si>
    <t>http://www.rootsweb.ancestry.com/~mecoakla/</t>
  </si>
  <si>
    <t>(207) 465-7533</t>
  </si>
  <si>
    <t>oaklandpubliclibrary@gmail.com</t>
  </si>
  <si>
    <t>https://sites.google.com/site/oaklandpubliclibrary/home</t>
  </si>
  <si>
    <t>04358</t>
  </si>
  <si>
    <t>207-445-3094</t>
  </si>
  <si>
    <t>southchinalibrary@gmail.com</t>
  </si>
  <si>
    <t>http://www.southchina.lib.me.us/Library/Welcome.html</t>
  </si>
  <si>
    <t>(207) 859-1111</t>
  </si>
  <si>
    <t>685-3778</t>
  </si>
  <si>
    <t>faylib@fayette.lib.me.us</t>
  </si>
  <si>
    <t>http://www.fayettemaine.com/Library.html</t>
  </si>
  <si>
    <t>04360</t>
  </si>
  <si>
    <t>(207) 293-4815</t>
  </si>
  <si>
    <t>caroleo2443@yahoo.com</t>
  </si>
  <si>
    <t>franciscanmonastery@yahoo.com</t>
  </si>
  <si>
    <t>http://www.framon.net/</t>
  </si>
  <si>
    <t>(207) 786-3327</t>
  </si>
  <si>
    <t>mfgs@oxfordnetworks.net</t>
  </si>
  <si>
    <t>(207) 284-4051</t>
  </si>
  <si>
    <t>http://www.mcarthur.lib.me.us/franco-american_genealogical_society.htm</t>
  </si>
  <si>
    <t>brad@woodislandlighthouse.org</t>
  </si>
  <si>
    <t>5 Portland Street</t>
  </si>
  <si>
    <t>938 Post Road</t>
  </si>
  <si>
    <t>207-646-4775</t>
  </si>
  <si>
    <t>wohistory@maine.rr.com</t>
  </si>
  <si>
    <t>http://www.historicalsocietyofwellsandogunquit.org/</t>
  </si>
  <si>
    <t xml:space="preserve">Hollis </t>
  </si>
  <si>
    <t>04042</t>
  </si>
  <si>
    <t>207-929-3911</t>
  </si>
  <si>
    <t> hclib@hollis.center.lib.me.us</t>
  </si>
  <si>
    <t>http://www.hollis.center.lib.me.us/index.html</t>
  </si>
  <si>
    <t>Kennebunk Free Library</t>
  </si>
  <si>
    <t>112 Main Street</t>
  </si>
  <si>
    <t>207.985.2173</t>
  </si>
  <si>
    <t>kfl@kennebunk.lib.me.us</t>
  </si>
  <si>
    <t>http://kennebunklibrary.org/kennebunk/</t>
  </si>
  <si>
    <t>Box 1173</t>
  </si>
  <si>
    <t>207-967-2751</t>
  </si>
  <si>
    <t>http://www.kporthistory.org/</t>
  </si>
  <si>
    <t>Kezar Falls Circulating Library</t>
  </si>
  <si>
    <t>(207) 625-2424</t>
  </si>
  <si>
    <t>director1@kezar-fall.lib.me.us</t>
  </si>
  <si>
    <t>www.facebook.com/pages/Kezar-Falls-Circulating-Library/167439680539</t>
  </si>
  <si>
    <t>L. T. Graves Memorial Library</t>
  </si>
  <si>
    <t>P.O. Box 391</t>
  </si>
  <si>
    <t>04046-0391</t>
  </si>
  <si>
    <t>(207) 967-2778</t>
  </si>
  <si>
    <t>ml@graves.lib.me.us</t>
  </si>
  <si>
    <t>https://www.facebook.com/pages/Winthrop-Maine-Historical-Society/165910920166063</t>
  </si>
  <si>
    <t>Odamogan Living History Museum</t>
  </si>
  <si>
    <t>Acton Public Library</t>
  </si>
  <si>
    <t>Acton</t>
  </si>
  <si>
    <t>04001</t>
  </si>
  <si>
    <t>207-636-2781</t>
  </si>
  <si>
    <t>actonpublib@gmail.com</t>
  </si>
  <si>
    <t>http://www.actonmaine.org/ActonPublicLibrary.cfm</t>
  </si>
  <si>
    <t xml:space="preserve">207 251-2745 </t>
  </si>
  <si>
    <t>actonshapleigh@gmail.com</t>
  </si>
  <si>
    <t>http://www.actonshapleigh.org/</t>
  </si>
  <si>
    <t>207 283 9699</t>
  </si>
  <si>
    <t>info@arundelhistoricalsociety.org</t>
  </si>
  <si>
    <t>http://www.arundelhistoricalsociety.org/</t>
  </si>
  <si>
    <t>Berry Memorial Library</t>
  </si>
  <si>
    <t>http://www.themuseuminthestreets.com/contact.html</t>
  </si>
  <si>
    <t>Nasson Heritage Center</t>
  </si>
  <si>
    <t>nasson@metrocast.net</t>
  </si>
  <si>
    <t>www.nasson.org</t>
  </si>
  <si>
    <t>21 Bradeen Street</t>
  </si>
  <si>
    <t>P.O. Box A</t>
  </si>
  <si>
    <t>(207) 646-0296</t>
  </si>
  <si>
    <t>info@ogunquitheritagemuseum.org</t>
  </si>
  <si>
    <t>http://www.ogunquitheritagemuseum.org/</t>
  </si>
  <si>
    <t>Ogunquit Memorial Library</t>
  </si>
  <si>
    <t>P.O. Box 753</t>
  </si>
  <si>
    <t>03907-0753</t>
  </si>
  <si>
    <t>ogunquitlibrary@myfairpoint.net</t>
  </si>
  <si>
    <t>74 Shore Road</t>
  </si>
  <si>
    <t xml:space="preserve">P O Box 815  </t>
  </si>
  <si>
    <t>207-646-4909</t>
  </si>
  <si>
    <t>rcrusan@ogunquitmuseum.org</t>
  </si>
  <si>
    <t>http://www.ogunquitmuseum.org/</t>
  </si>
  <si>
    <t>27 Saco road</t>
  </si>
  <si>
    <t>04002-1065</t>
  </si>
  <si>
    <t>207-324-2001</t>
  </si>
  <si>
    <t>alflib@roadrunner.com</t>
  </si>
  <si>
    <t>http://www.alfredme.us/index.asp?Type=B_BASIC&amp;SEC=%7B6FDEBD4F-BD38-4236-A7A4-502FFB92C335%7D</t>
  </si>
  <si>
    <t>Raitt Homestead Farm Museum</t>
  </si>
  <si>
    <t>2077 State Rd</t>
  </si>
  <si>
    <t>207-748-3303</t>
  </si>
  <si>
    <t> info@raittfarmmuseum.org</t>
  </si>
  <si>
    <t>http://www.raittfarmmuseum.org/</t>
  </si>
  <si>
    <t>Rice Public Library</t>
  </si>
  <si>
    <t>8 Wentworth St.</t>
  </si>
  <si>
    <t>(207) 439-1553</t>
  </si>
  <si>
    <t>arabella@rice.lib.me.us</t>
  </si>
  <si>
    <t xml:space="preserve">www.rice.lib.me.us/‎
</t>
  </si>
  <si>
    <t>Cornish Historical Society</t>
  </si>
  <si>
    <t>P.O. 404</t>
  </si>
  <si>
    <t>04020 0242</t>
  </si>
  <si>
    <t>207-650-7484</t>
  </si>
  <si>
    <t>theinkwellcornish@yahoo.com</t>
  </si>
  <si>
    <t>http://www.cornish-maine.org/cornish_historical_society.html</t>
  </si>
  <si>
    <t>D A Hurd Library</t>
  </si>
  <si>
    <t>207-676-2215</t>
  </si>
  <si>
    <t>hurddirector@da-hurd.lib.me.us</t>
  </si>
  <si>
    <t>http://www.da-hurd.lib.me.us/</t>
  </si>
  <si>
    <t>04049</t>
  </si>
  <si>
    <t>207-637-2422</t>
  </si>
  <si>
    <t>librarian@davismemoriallibrary.com</t>
  </si>
  <si>
    <t>http://www.davismemoriallibrary.com/</t>
  </si>
  <si>
    <t>Dayton Historical Society</t>
  </si>
  <si>
    <t>146 Murch Road</t>
  </si>
  <si>
    <t>Dayton</t>
  </si>
  <si>
    <t>207-499-8224</t>
  </si>
  <si>
    <t>weebitfarm@roadrunner.com</t>
  </si>
  <si>
    <t>http://daytonhistoricalsociety.org/</t>
  </si>
  <si>
    <t>Edith Belle Libby Memorial Library</t>
  </si>
  <si>
    <t>04064-2216</t>
  </si>
  <si>
    <t>207.934.4351</t>
  </si>
  <si>
    <t>ill@ooblibrary.org</t>
  </si>
  <si>
    <t>http://ooblibrary.org/</t>
  </si>
  <si>
    <t>P.O. Box 3</t>
  </si>
  <si>
    <t>info@eliothistoricalsociety.org</t>
  </si>
  <si>
    <t>http://www.eliothistoricalsociety.org/</t>
  </si>
  <si>
    <t>St. Anthony Franciscan Monastary Library</t>
  </si>
  <si>
    <t>04046</t>
  </si>
  <si>
    <t>(207) 967-2011</t>
  </si>
  <si>
    <t>South Berwick Public Library</t>
  </si>
  <si>
    <t>27 Young Street</t>
  </si>
  <si>
    <t>sbpl@south-berwick.lib.me.us</t>
  </si>
  <si>
    <t>www.southberwicklibrary.org/</t>
  </si>
  <si>
    <t>207-283-7289</t>
  </si>
  <si>
    <t>207.324.4624</t>
  </si>
  <si>
    <t>spl@springvalelibrary.org</t>
  </si>
  <si>
    <t>www.springvalelibrary.org/</t>
  </si>
  <si>
    <t>University of New England--Jack S. Ketchum Library</t>
  </si>
  <si>
    <t>(207) 602-2319</t>
  </si>
  <si>
    <t>Waterboro Public Library</t>
  </si>
  <si>
    <t>P.O. Box 308</t>
  </si>
  <si>
    <t>Waterboro</t>
  </si>
  <si>
    <t>04030</t>
  </si>
  <si>
    <t>207.247.3363</t>
  </si>
  <si>
    <t>librarian@waterborolibrary.org</t>
  </si>
  <si>
    <t>www.waterborolibrary.org/‎</t>
  </si>
  <si>
    <t>04090</t>
  </si>
  <si>
    <t xml:space="preserve">(207) 646-9064 </t>
  </si>
  <si>
    <t>info@umbrellacovermuseum.org</t>
  </si>
  <si>
    <t>info@oldberwick.org</t>
  </si>
  <si>
    <t>nhhist@midcoast.com</t>
  </si>
  <si>
    <t>pauleena@maine.edu</t>
  </si>
  <si>
    <t>ljuraska@bates.edu</t>
  </si>
  <si>
    <t>kitterymuseum@netzero.net</t>
  </si>
  <si>
    <t>ainep@ymail.com</t>
  </si>
  <si>
    <t>georgetownhistorical@gmail.com</t>
  </si>
  <si>
    <t>info@wilsonmuseum.org</t>
  </si>
  <si>
    <t>lent@maritimeme.org</t>
  </si>
  <si>
    <t>norlands@norlands.org</t>
  </si>
  <si>
    <t>pagefarm@umit.maine.edu</t>
  </si>
  <si>
    <t>polandspringpreservation@gmail.com</t>
  </si>
  <si>
    <t>maine.museum@maine.gov</t>
  </si>
  <si>
    <t>skaplan@bowdoin.edu</t>
  </si>
  <si>
    <t>info@bangormuseum.org</t>
  </si>
  <si>
    <t>http://www.graveslibrary.org/</t>
  </si>
  <si>
    <t>E. Lebanon</t>
  </si>
  <si>
    <t>04027</t>
  </si>
  <si>
    <t>Limerick Public Library</t>
  </si>
  <si>
    <t>55 Washington Street</t>
  </si>
  <si>
    <t>ll-cs@limerick.lib.me.us</t>
  </si>
  <si>
    <t>http://www.limerickme.org</t>
  </si>
  <si>
    <t>P.O. Box 84</t>
  </si>
  <si>
    <t>207 / 939 9645</t>
  </si>
  <si>
    <t>limingtonhistoricalsociety@yahoo.com</t>
  </si>
  <si>
    <t>http://www.limingtonhistory.org/</t>
  </si>
  <si>
    <t>Louis B. Goodall Memorial Library</t>
  </si>
  <si>
    <t>952 Main St.</t>
  </si>
  <si>
    <t>04073</t>
  </si>
  <si>
    <t>207.324.4714</t>
  </si>
  <si>
    <t>info@lbgoodall.org</t>
  </si>
  <si>
    <t>http://lbgoodall.org/#&amp;panel1-1</t>
  </si>
  <si>
    <t>53 Upper Guinea Rd</t>
  </si>
  <si>
    <t>457-1299 ext. 5000</t>
  </si>
  <si>
    <t>mscl@msad60.org</t>
  </si>
  <si>
    <t>https://sites.google.com/a/msad60.org/martha-sawyer-community-library/</t>
  </si>
  <si>
    <t>http://www.thorntonacademy.org/podium/default.aspx?t=112950</t>
  </si>
  <si>
    <t>McArthur Public Libary</t>
  </si>
  <si>
    <t>reference@mcarthur.lib.me.us</t>
  </si>
  <si>
    <t>http://www.mcarthurpubliclibrary.org/</t>
  </si>
  <si>
    <t>Museum in the Streets</t>
  </si>
  <si>
    <t>info@themuseuminthestreets.com</t>
  </si>
  <si>
    <t>bminner@nehlibrary.org</t>
  </si>
  <si>
    <t>info@belfastmuseum.org</t>
  </si>
  <si>
    <t>nparker@mainediscoverymuseum.org</t>
  </si>
  <si>
    <t>member18@mainemuseums.org</t>
  </si>
  <si>
    <t>jennyo@pittstonfarm.com</t>
  </si>
  <si>
    <t>cpmurley@gmail.com</t>
  </si>
  <si>
    <t>sheldon@tidewater.net</t>
  </si>
  <si>
    <t>sminear@tdstelme.net</t>
  </si>
  <si>
    <t>museum@monheganmuseum.org</t>
  </si>
  <si>
    <t>franco@usm.maine.edu</t>
  </si>
  <si>
    <t>cmiller10@une.edu</t>
  </si>
  <si>
    <t>annc@maine.edu</t>
  </si>
  <si>
    <t>sydr@me.com</t>
  </si>
  <si>
    <t>oobhistsoc@maine.rr.com</t>
  </si>
  <si>
    <t>dianepratt53@hotmail.com</t>
  </si>
  <si>
    <t>nyhs@maine.rr.com</t>
  </si>
  <si>
    <t>lmorin@francocenter.org</t>
  </si>
  <si>
    <t>janeandherb67@gmail.com</t>
  </si>
  <si>
    <t>KHS@gwi.net</t>
  </si>
  <si>
    <t>info@cleaves.org</t>
  </si>
  <si>
    <t>rms64@myfairpoint.net</t>
  </si>
  <si>
    <t>danap67@gmail.com</t>
  </si>
  <si>
    <t>messmer.cathy@gmail.com</t>
  </si>
  <si>
    <t>cwpatten@tds.net</t>
  </si>
  <si>
    <t>maine@stanleymuseum.org</t>
  </si>
  <si>
    <t>topfunaviation@verizon.net</t>
  </si>
  <si>
    <t>quint@somtel.com</t>
  </si>
  <si>
    <t>musselridge@earthlink.net</t>
  </si>
  <si>
    <t>rbunderwood@myfairpoint.net</t>
  </si>
  <si>
    <t>donna.towle@myfairpoint.net</t>
  </si>
  <si>
    <t>alli44@myfairpoint.net</t>
  </si>
  <si>
    <t>bwilson57@msn.com</t>
  </si>
  <si>
    <t>dunnybrookhistoricalfoundation@myfairpoint.net</t>
  </si>
  <si>
    <t>pphs@parsonsfieldporterhistorical.org</t>
  </si>
  <si>
    <t>mmrgs@roadrunner.com</t>
  </si>
  <si>
    <t>Saco Area Historical Society</t>
  </si>
  <si>
    <t>Dyer Library</t>
  </si>
  <si>
    <t>371 Main Street</t>
  </si>
  <si>
    <t>(207) 283-3861</t>
  </si>
  <si>
    <t>Salmon Falls Library Friends</t>
  </si>
  <si>
    <t>(207) 929-3990</t>
  </si>
  <si>
    <t>207-490-1028</t>
  </si>
  <si>
    <t>heastman@myfairpoint.net</t>
  </si>
  <si>
    <t>http://www.sanfordhistory.org/index.html</t>
  </si>
  <si>
    <t>505 Main Street</t>
  </si>
  <si>
    <t>Sanford-Springvale Historical Society</t>
  </si>
  <si>
    <t>Sarah Orne Jewett House</t>
  </si>
  <si>
    <t>207-384-2454</t>
  </si>
  <si>
    <t>http://www.historicnewengland.org/historic-properties/homes/sarah-orne-jewett-house</t>
  </si>
  <si>
    <t>207-967-2712</t>
  </si>
  <si>
    <t>www.trolleymuseum.org/‎</t>
  </si>
  <si>
    <t>195 Log Cabin Road</t>
  </si>
  <si>
    <t>207.636.3630</t>
  </si>
  <si>
    <t>(207) 974-6278</t>
  </si>
  <si>
    <t>(207) 829-9203</t>
  </si>
  <si>
    <t>(207) 846-6259</t>
  </si>
  <si>
    <t>(207) 745-4426</t>
  </si>
  <si>
    <t>(207) 364-8660</t>
  </si>
  <si>
    <t>(207) 859-5151</t>
  </si>
  <si>
    <t>(207) 729-6606</t>
  </si>
  <si>
    <t>207-787-2723</t>
  </si>
  <si>
    <t>(207) 926-4597</t>
  </si>
  <si>
    <t>(207) 854-5588</t>
  </si>
  <si>
    <t>(207) 628-4981</t>
  </si>
  <si>
    <t>(207) 453-2998</t>
  </si>
  <si>
    <t>207-678-2877 (winter)</t>
  </si>
  <si>
    <t>(207) 596-6457</t>
  </si>
  <si>
    <t>207-947-8336</t>
  </si>
  <si>
    <t>207-528-2650</t>
  </si>
  <si>
    <t>207-647-8272</t>
  </si>
  <si>
    <t>207-546-7301</t>
  </si>
  <si>
    <t>207-774-1822</t>
  </si>
  <si>
    <t>207-596-7003</t>
  </si>
  <si>
    <t>207-667-8235</t>
  </si>
  <si>
    <t>207-863-4410</t>
  </si>
  <si>
    <t>207-766-5086</t>
  </si>
  <si>
    <t>207-338-4661</t>
  </si>
  <si>
    <t>207-288-3519</t>
  </si>
  <si>
    <t>207-752-0174</t>
  </si>
  <si>
    <t>207-785-5444</t>
  </si>
  <si>
    <t>207-966-2177</t>
  </si>
  <si>
    <t>207-876-3073</t>
  </si>
  <si>
    <t>207-923-3505</t>
  </si>
  <si>
    <t>207.859.5617</t>
  </si>
  <si>
    <t>207-594-3301</t>
  </si>
  <si>
    <t>(207) 676-7600</t>
  </si>
  <si>
    <t>(207) 455-8279</t>
  </si>
  <si>
    <t>(207) 443-5141ext.18</t>
  </si>
  <si>
    <t>(207) 685-4662</t>
  </si>
  <si>
    <t>(207) 539-2521</t>
  </si>
  <si>
    <t>(207) 763-3108</t>
  </si>
  <si>
    <t>(207) 862-2027</t>
  </si>
  <si>
    <t>(207) 452-2285</t>
  </si>
  <si>
    <t>207-368-2193</t>
  </si>
  <si>
    <t>(207) 374-2459</t>
  </si>
  <si>
    <t>(207) 841-5104</t>
  </si>
  <si>
    <t>(207) 827-7256</t>
  </si>
  <si>
    <t>(207) 677-2423</t>
  </si>
  <si>
    <t>(207) 548-2529</t>
  </si>
  <si>
    <t>(207) 581-1904</t>
  </si>
  <si>
    <t>207-288-0237</t>
  </si>
  <si>
    <t>(207) 985-4802</t>
  </si>
  <si>
    <t>(207) 538-9300</t>
  </si>
  <si>
    <t>207-767-7299</t>
  </si>
  <si>
    <t>(207) 333-3881</t>
  </si>
  <si>
    <t>(207) 647-2828</t>
  </si>
  <si>
    <t>(207) 667-9491</t>
  </si>
  <si>
    <t>207-426-2651</t>
  </si>
  <si>
    <t>(207) 946-5146</t>
  </si>
  <si>
    <t>none</t>
  </si>
  <si>
    <t>(207) 883-2371</t>
  </si>
  <si>
    <t>207-446-2942</t>
  </si>
  <si>
    <t>207-853-4047</t>
  </si>
  <si>
    <t>207-463-2372</t>
  </si>
  <si>
    <t>207-354-2295</t>
  </si>
  <si>
    <t>redhousemaine@gmail.com</t>
  </si>
  <si>
    <t>member26@mainemuseums.org</t>
  </si>
  <si>
    <t>grandlibrarian@mainemason.org</t>
  </si>
  <si>
    <t>info@tatehouse.org</t>
  </si>
  <si>
    <t>info@friendshipmuseum.org</t>
  </si>
  <si>
    <t>bhhistorical@gwi.net</t>
  </si>
  <si>
    <t>pepsibarbara5@aol.com</t>
  </si>
  <si>
    <t>archives@episcopalmaine.org</t>
  </si>
  <si>
    <t>quint@tdstelme.net</t>
  </si>
  <si>
    <t>anmorris@roadrunner.com</t>
  </si>
  <si>
    <t>davidr@mcslibrary.org</t>
  </si>
  <si>
    <t>director@willowbrookmuseum.org</t>
  </si>
  <si>
    <t>emorrison4@roadrunner.com</t>
  </si>
  <si>
    <t>turnermainehistory@yahoo.com</t>
  </si>
  <si>
    <t>staghs77@yahoo.com</t>
  </si>
  <si>
    <t>mgotoole@sjcme.edu</t>
  </si>
  <si>
    <t>menzel9081@roadrunner.com</t>
  </si>
  <si>
    <t>amonroeart@gmail.com</t>
  </si>
  <si>
    <t>kayaker1@midmaine.com</t>
  </si>
  <si>
    <t>csmall1943@maine.rr.com</t>
  </si>
  <si>
    <t>cdayfarm@maine.rr.com</t>
  </si>
  <si>
    <t>giova@wiscasset.net</t>
  </si>
  <si>
    <t>info@skimuseumofmaine.org</t>
  </si>
  <si>
    <t>mooseheadhistory@myfairpoint.net</t>
  </si>
  <si>
    <t>207-633-4727</t>
  </si>
  <si>
    <t>207-548-2529</t>
  </si>
  <si>
    <t>(207) 283-3861x114</t>
  </si>
  <si>
    <t>(207) 772-1953 ext 137 or 135</t>
  </si>
  <si>
    <t>(207) 474-7133</t>
  </si>
  <si>
    <t>(207) 793-2784</t>
  </si>
  <si>
    <t>(207) 543-6911</t>
  </si>
  <si>
    <t>(207) 893-7708</t>
  </si>
  <si>
    <t>(207) 726-4734</t>
  </si>
  <si>
    <t>(207) 943-2268</t>
  </si>
  <si>
    <t>(207) 546-4471</t>
  </si>
  <si>
    <t>(207) 829-4423</t>
  </si>
  <si>
    <t>(207) 882-9628</t>
  </si>
  <si>
    <t>(207) 265-2023</t>
  </si>
  <si>
    <t>(207) 695-2909</t>
  </si>
  <si>
    <t>(207) 626-2385</t>
  </si>
  <si>
    <t>(207) 871-1700</t>
  </si>
  <si>
    <t>(207) 244-9242</t>
  </si>
  <si>
    <t>(207) 338-9229</t>
  </si>
  <si>
    <t>2800000</t>
  </si>
  <si>
    <t>207-753-6545</t>
  </si>
  <si>
    <t>207-221-4334</t>
  </si>
  <si>
    <t>207-834-7536</t>
  </si>
  <si>
    <t>207-244-7800</t>
  </si>
  <si>
    <t>207-276-5262</t>
  </si>
  <si>
    <t>207-934-9319</t>
  </si>
  <si>
    <t>207-764-4111</t>
  </si>
  <si>
    <t>207-783-1585</t>
  </si>
  <si>
    <t>207-622-7718</t>
  </si>
  <si>
    <t>207-469-2400</t>
  </si>
  <si>
    <t>207-773-9712</t>
  </si>
  <si>
    <t>207-236-3440 Ext. 21</t>
  </si>
  <si>
    <t>2072652729</t>
  </si>
  <si>
    <t>(978) 342-2809</t>
  </si>
  <si>
    <t>(207) 562-1100</t>
  </si>
  <si>
    <t>(207) 324-5823</t>
  </si>
  <si>
    <t>(207) 828-0814</t>
  </si>
  <si>
    <t>207-625-8344</t>
  </si>
  <si>
    <t>(207) 925-3234</t>
  </si>
  <si>
    <t>(207) 734-6733</t>
  </si>
  <si>
    <t>(207) 895-6949</t>
  </si>
  <si>
    <t>(207) 453-5004</t>
  </si>
  <si>
    <t>(207) 483-4637</t>
  </si>
  <si>
    <t>(207) 723-5477</t>
  </si>
  <si>
    <t>(207) 238-4250</t>
  </si>
  <si>
    <t>(207) 762-1151</t>
  </si>
  <si>
    <t>(207) 864-2333</t>
  </si>
  <si>
    <t>(207) 469-0924</t>
  </si>
  <si>
    <t>(207) 872-9439</t>
  </si>
  <si>
    <t>207-633-0820</t>
  </si>
  <si>
    <t>207-594-4418</t>
  </si>
  <si>
    <t>207-582-3312</t>
  </si>
  <si>
    <t>207-543-6997</t>
  </si>
  <si>
    <t>2078653170</t>
  </si>
  <si>
    <t>www.abbemuseum.org</t>
  </si>
  <si>
    <t>www.southbristolhistoricalsociety.org/</t>
  </si>
  <si>
    <t>gardenlit@gmail.com</t>
  </si>
  <si>
    <t>gi.historical@yahoo.com</t>
  </si>
  <si>
    <t>LibraryArchive@kvcc.me.edu</t>
  </si>
  <si>
    <t>dtrue5@maine.rr.com</t>
  </si>
  <si>
    <t>etenan@ruggleshouse.org</t>
  </si>
  <si>
    <t>trudy18@beeline-online.net</t>
  </si>
  <si>
    <t>lcbates@gwh.org</t>
  </si>
  <si>
    <t>pihistoricalsociety@hotmail.com</t>
  </si>
  <si>
    <t>pwishart@historicnewengland.org</t>
  </si>
  <si>
    <t>targett@tdstelme.net</t>
  </si>
  <si>
    <t>david@oldfilm.org</t>
  </si>
  <si>
    <t>membhsfinnem@colby.edu</t>
  </si>
  <si>
    <t>member23@mainemuseums.org</t>
  </si>
  <si>
    <t>aws@tdstelme.net</t>
  </si>
  <si>
    <t>brhs@gwi.net</t>
  </si>
  <si>
    <t>gr@ohtm.org</t>
  </si>
  <si>
    <t>PeggyLou3@sbcglobal.net</t>
  </si>
  <si>
    <t>director@freeporthistoricalsociety.org</t>
  </si>
  <si>
    <t>nmt@morneault.lib.me.us</t>
  </si>
  <si>
    <t>dwarren1775@gwi.net</t>
  </si>
  <si>
    <t>(207) 895-3339</t>
  </si>
  <si>
    <t>(207) 623-3041</t>
  </si>
  <si>
    <t>(207) 474-6632</t>
  </si>
  <si>
    <t>(207) 564-0820</t>
  </si>
  <si>
    <t>(207) 288-5126</t>
  </si>
  <si>
    <t>(207) 990-3600</t>
  </si>
  <si>
    <t>(207) 581-1798</t>
  </si>
  <si>
    <t>(207) 824-2908</t>
  </si>
  <si>
    <t>(207) 647-3699 (M&amp; W)  865-3170 (T,TH,F)</t>
  </si>
  <si>
    <t>www.mainehistory.org</t>
  </si>
  <si>
    <t>http://www.brooksvillemaine.org/index.php?sectionID=295&amp;pageID=442&amp;mode=</t>
  </si>
  <si>
    <t>monheganmuseum.org</t>
  </si>
  <si>
    <t>http://ellsworthme.org/ellshistory/</t>
  </si>
  <si>
    <t>http://www.vinalhavenhistoricalsociety.org/home.html</t>
  </si>
  <si>
    <t>http://www.8thMaine.org</t>
  </si>
  <si>
    <t>www.unionhistoricalsociety.org</t>
  </si>
  <si>
    <t>www.brunswicknavalmuseum.org</t>
  </si>
  <si>
    <t>www.hebronmehistsoc.org</t>
  </si>
  <si>
    <t>vhsme.org</t>
  </si>
  <si>
    <t>http://www.colby.edu/academics_cs/museum/</t>
  </si>
  <si>
    <t>www.mainelighthousemuseum.org</t>
  </si>
  <si>
    <t>www.northberwickhistoricalsociety.com</t>
  </si>
  <si>
    <t>www.castinehistoricalsociety.org</t>
  </si>
  <si>
    <t>http://www.patten.lib.me.us/history/</t>
  </si>
  <si>
    <t>www.readfieldhistorical.org</t>
  </si>
  <si>
    <t>http://www.rootsweb.ancestry.com/~mecotisf/otis8.htm</t>
  </si>
  <si>
    <t>www.hopehist.com</t>
  </si>
  <si>
    <t>www.denmarkhistoricalsociety.org</t>
  </si>
  <si>
    <t>www.newportculturalcenter.org</t>
  </si>
  <si>
    <t>www.jonathanfisherhouse.org</t>
  </si>
  <si>
    <t>www.oldcanadaroad.org</t>
  </si>
  <si>
    <t>www.theoldtownmuseum.org</t>
  </si>
  <si>
    <t>www.friendsofcolonialpemaquid.org</t>
  </si>
  <si>
    <t>www.penobscotmarinemuseum.org</t>
  </si>
  <si>
    <t>www.umaine.edu/hudsonmuseum/</t>
  </si>
  <si>
    <t>http://www.beatrixfarrandsociety.org</t>
  </si>
  <si>
    <t>www.brickstoremuseum.org</t>
  </si>
  <si>
    <t>www.oldplow.org</t>
  </si>
  <si>
    <t>www.sphistory.org</t>
  </si>
  <si>
    <t>www.museumla.org</t>
  </si>
  <si>
    <t>www.rufusportermuseum.org</t>
  </si>
  <si>
    <t>http://ellsworthme.org/ringring/</t>
  </si>
  <si>
    <t>www.facebook.com/templehistoricalsociety</t>
  </si>
  <si>
    <t>207-565-3349</t>
  </si>
  <si>
    <t>703-352-0846</t>
  </si>
  <si>
    <t>207-359-8880</t>
  </si>
  <si>
    <t>207-594-2637</t>
  </si>
  <si>
    <t>207-725-3275</t>
  </si>
  <si>
    <t>(207) 622-9831</t>
  </si>
  <si>
    <t>207-288-4245</t>
  </si>
  <si>
    <t>207-276-9323</t>
  </si>
  <si>
    <t>(207) 582-4098</t>
  </si>
  <si>
    <t>(207) 766-3330</t>
  </si>
  <si>
    <t>(207) 644-1120</t>
  </si>
  <si>
    <t>(207) 781-4727</t>
  </si>
  <si>
    <t>(207) 727-3131</t>
  </si>
  <si>
    <t>(207) 781-5204</t>
  </si>
  <si>
    <t>(207) 288-0000</t>
  </si>
  <si>
    <t>(207) 892-1433</t>
  </si>
  <si>
    <t>(207) 662-4992</t>
  </si>
  <si>
    <t>(207) 939-0301</t>
  </si>
  <si>
    <t>(207) 384-0000</t>
  </si>
  <si>
    <t>(207) 524-2324</t>
  </si>
  <si>
    <t>(207) 439-3080</t>
  </si>
  <si>
    <t>(207) 695-3436</t>
  </si>
  <si>
    <t>(207) 354-8062</t>
  </si>
  <si>
    <t>(207) 326-4118</t>
  </si>
  <si>
    <t>(207) 371-9200</t>
  </si>
  <si>
    <t>(207) 326-9247</t>
  </si>
  <si>
    <t>(207) 443-1316</t>
  </si>
  <si>
    <t>(207) 897-4366</t>
  </si>
  <si>
    <t>(207) 363-4974</t>
  </si>
  <si>
    <t>(207) 581-4100</t>
  </si>
  <si>
    <t>(207) 998-4142</t>
  </si>
  <si>
    <t>(207) 287-2301</t>
  </si>
  <si>
    <t>(207) 725-3416</t>
  </si>
  <si>
    <t>207-526-4330</t>
  </si>
  <si>
    <t>(207) 942-1900</t>
  </si>
  <si>
    <t>(207) 846-5237</t>
  </si>
  <si>
    <t>207 882 7169</t>
  </si>
  <si>
    <t>207-843-1086</t>
  </si>
  <si>
    <t>207-774-6177</t>
  </si>
  <si>
    <t>207-775-6148, ext. 3223</t>
  </si>
  <si>
    <t>207-695-2716</t>
  </si>
  <si>
    <t>www.northhavenmainehistoricalsociety.org/</t>
  </si>
  <si>
    <t>www.umaine.edu/folklife/</t>
  </si>
  <si>
    <t>www.abacus.bates.edu/~ljuraska/lhs/</t>
  </si>
  <si>
    <t>www.kitterymuseum.com</t>
  </si>
  <si>
    <t>www.wiltonmaine.org/whs/wfhm.html</t>
  </si>
  <si>
    <t>www.knoxmuseum.org</t>
  </si>
  <si>
    <t>www.georgetownhistoricalsociety.org</t>
  </si>
  <si>
    <t>www.wilsonmuseum.org</t>
  </si>
  <si>
    <t>www.mainemaritimemuseum.org</t>
  </si>
  <si>
    <t>www.norlands.org</t>
  </si>
  <si>
    <t>www.oldyork.org</t>
  </si>
  <si>
    <t>www.umaine.edu/pagefarm/</t>
  </si>
  <si>
    <t>www.polandspringps.org</t>
  </si>
  <si>
    <t>www.bowdoin.edu/arctic-museum</t>
  </si>
  <si>
    <t>www.swansisland.org</t>
  </si>
  <si>
    <t>www.bangormuseum.com</t>
  </si>
  <si>
    <t>www.rootsweb.ancestry.com/~mectremo/</t>
  </si>
  <si>
    <t>chebeague.chebeague.lib.me.us/CIHS/CIHS/</t>
  </si>
  <si>
    <t>http://www.historicnewengland.org/historic-properties/homes</t>
  </si>
  <si>
    <t>www.mainemason.org</t>
  </si>
  <si>
    <t>www.tatehouse.org</t>
  </si>
  <si>
    <t>www.millinockethistoricalsociety.org</t>
  </si>
  <si>
    <t>www.portlandmuseum.org</t>
  </si>
  <si>
    <t>www.katahdincruises.com</t>
  </si>
  <si>
    <t>www.railwayvillage.org</t>
  </si>
  <si>
    <t>www.dyerlibrarysacomuseum.org</t>
  </si>
  <si>
    <t>www.episcopalmaine.org</t>
  </si>
  <si>
    <t>www.rootsweb.ancestry.com/~meahs/ahs.html</t>
  </si>
  <si>
    <t>www.mcslibrary.org</t>
  </si>
  <si>
    <t>www.willowbrookmuseum.org</t>
  </si>
  <si>
    <t>www.alfredshakermuseum.com</t>
  </si>
  <si>
    <t>www.pembrokemaine.org</t>
  </si>
  <si>
    <t>www.milohistorical.org</t>
  </si>
  <si>
    <t>www.milbridgehistoricalsociety.org</t>
  </si>
  <si>
    <t>www.cliffisland.com/history</t>
  </si>
  <si>
    <t>www.lincolncountyhistory.org</t>
  </si>
  <si>
    <t>www.skimuseumofmaine.org</t>
  </si>
  <si>
    <t>www.skowheganhistoryhouse.org</t>
  </si>
  <si>
    <t>www.maineirish.com</t>
  </si>
  <si>
    <t>www.madawaskahistorical.org</t>
  </si>
  <si>
    <t>http://www.rootsweb.ancestry.com/~medfhs/</t>
  </si>
  <si>
    <t>www.davistownmuseum.org</t>
  </si>
  <si>
    <t>www.angelfire.com/me2/corinthhistorical/lizacorinth/museumset.html</t>
  </si>
  <si>
    <t>www.colemuseum.org</t>
  </si>
  <si>
    <t>http://www.library.umaine.edu/speccoll/</t>
  </si>
  <si>
    <t>www.stetsonmaine.net</t>
  </si>
  <si>
    <t>www.bethelhistorical.org</t>
  </si>
  <si>
    <t>www.bridgtonhistory.org</t>
  </si>
  <si>
    <t>www.leonardsmills.com</t>
  </si>
  <si>
    <t>www.skylinefarm.org</t>
  </si>
  <si>
    <t>www.yarmouthmehistory.org</t>
  </si>
  <si>
    <t>www.curranhomestead.org</t>
  </si>
  <si>
    <t>www.rumfordmaine.net/history/history.htm</t>
  </si>
  <si>
    <t>libguides.colby.edu/specialcollections</t>
  </si>
  <si>
    <t>www.pejepscothistorical.org</t>
  </si>
  <si>
    <t>www.shaker.lib.me.us</t>
  </si>
  <si>
    <t>www.westbrookhistoricalsociety.org</t>
  </si>
  <si>
    <t>www.nowetahs.webs.com</t>
  </si>
  <si>
    <t>www.fairfieldmehistoricalsociety.net</t>
  </si>
  <si>
    <t>www.farnsworthmuseum.org</t>
  </si>
  <si>
    <t>http://www.newgloucester.com</t>
  </si>
  <si>
    <t>http://www.bpl.lib.me.us/</t>
  </si>
  <si>
    <t>lumbermensmuseum.org</t>
  </si>
  <si>
    <t>www.dixfieldhistory.com</t>
  </si>
  <si>
    <t>www.parsonsfieldporterhistorical.org</t>
  </si>
  <si>
    <t>www.lovellhistoricalsociety.org</t>
  </si>
  <si>
    <t>www.islesborohistorical.org</t>
  </si>
  <si>
    <t>www.gimehistorical.org</t>
  </si>
  <si>
    <t>http://www.kvcc.me.edu/Pages/Archive/Archive-Home</t>
  </si>
  <si>
    <t>www.graymaine.org/Pages/grayme_VCommunity/index</t>
  </si>
  <si>
    <t>www.ruggleshouse.org</t>
  </si>
  <si>
    <t>www.gwh.org/lcbates/</t>
  </si>
  <si>
    <t>www.pihistory.org</t>
  </si>
  <si>
    <t>www.historicnewengland.org</t>
  </si>
  <si>
    <t>www.oldfilm.org</t>
  </si>
  <si>
    <t>www.redingtonmuseum.org</t>
  </si>
  <si>
    <t>www.andovermaine.com</t>
  </si>
  <si>
    <t>www.boothbayhistorical.org</t>
  </si>
  <si>
    <t>www.ohtm.org</t>
  </si>
  <si>
    <t>www.gpl.lib.me.us</t>
  </si>
  <si>
    <t>www.freeporthistoricalsociety.org</t>
  </si>
  <si>
    <t>mail@colemuseum.org</t>
  </si>
  <si>
    <t>info@yarmouthmehistory.org</t>
  </si>
  <si>
    <t>cwiberg@myfairpoint.net</t>
  </si>
  <si>
    <t>speccoll@colby.edu</t>
  </si>
  <si>
    <t>info@pejepscothistorical.org</t>
  </si>
  <si>
    <t>bplill@bpl.lib.me.us</t>
  </si>
  <si>
    <t>museum@colby.edu</t>
  </si>
  <si>
    <t>hebron1792@megalink.net</t>
  </si>
  <si>
    <t>embweb@myfairpoint.net</t>
  </si>
  <si>
    <t>info@mainelighthousemuseum.org</t>
  </si>
  <si>
    <t>whitefieldhistoricalsociety@gmail.com</t>
  </si>
  <si>
    <t>history@patten.lib.me.us</t>
  </si>
  <si>
    <t>info@newportculturalcenter.org</t>
  </si>
  <si>
    <t>info@jonathanfisherhouse.org</t>
  </si>
  <si>
    <t>ocrhs@oldcanadaroad.org</t>
  </si>
  <si>
    <t>hudsonmuseum@umit.maine.edu</t>
  </si>
  <si>
    <t>www.mainething.com/alexander/achs.htm</t>
  </si>
  <si>
    <t>www.brewerhistoricalsociety.org</t>
  </si>
  <si>
    <t>http://www.clinton-me.us/index.asp?Type=B_BASIC&amp;SEC=%7B5A6AFAF5-29F0-46E8-988B-545ABB9505DC%7D</t>
  </si>
  <si>
    <t>www.limerickhistorical.org</t>
  </si>
  <si>
    <t>http://www.scarboroughmaine.com/historical/</t>
  </si>
  <si>
    <t>http://www.mainemilmuseum.org/</t>
  </si>
  <si>
    <t>www.tidesinstitute.org</t>
  </si>
  <si>
    <t>http://www.thomastonhistoricalsociety.com/</t>
  </si>
  <si>
    <t>none at this time</t>
  </si>
  <si>
    <t>www.vaughanhomestead.org</t>
  </si>
  <si>
    <t>www.jesuplibrary.org</t>
  </si>
  <si>
    <t>www.mainestatemuseum.org</t>
  </si>
  <si>
    <t>www.mdihistory.org</t>
  </si>
  <si>
    <t>http://www.historicalsocietyoflitchfieldmaine.org/</t>
  </si>
  <si>
    <t>www.fifthemainemuseum.org</t>
  </si>
  <si>
    <t>www.friendshipmuseum.org</t>
  </si>
  <si>
    <t>www.falmouthmehistory.org</t>
  </si>
  <si>
    <t>www.buxtonhollishistorical.org</t>
  </si>
  <si>
    <t>www.brooks.govoffice2.com</t>
  </si>
  <si>
    <t>www.barharborhistorical.org</t>
  </si>
  <si>
    <t>www.windhamhistorical.org</t>
  </si>
  <si>
    <t>www.warrenhistoricalsociety.com</t>
  </si>
  <si>
    <t>www.umbrellacovermuseum.org</t>
  </si>
  <si>
    <t>www.oldberwick.org</t>
  </si>
  <si>
    <t>borderhistoricalsociety@yahoo.com</t>
  </si>
  <si>
    <t>info@friendsofcraigbrook.org</t>
  </si>
  <si>
    <t>archives@librarycamden.org</t>
  </si>
  <si>
    <t>info@islesborohistorical.org</t>
  </si>
  <si>
    <t>info@mainenarrowgauge.org</t>
  </si>
  <si>
    <t>webmaster@gpl.lib.me.us</t>
  </si>
  <si>
    <t>kupton@maine.rr.com</t>
  </si>
  <si>
    <t>monmouthmuseum@gmail.com</t>
  </si>
  <si>
    <t>207-315-0558</t>
  </si>
  <si>
    <t>207-296-2601</t>
  </si>
  <si>
    <t>207-549-7209</t>
  </si>
  <si>
    <t>207-779-0845</t>
  </si>
  <si>
    <t>201 737 8892</t>
  </si>
  <si>
    <t>207-827-2733</t>
  </si>
  <si>
    <t>207-273-3061</t>
  </si>
  <si>
    <t>207-244-9753</t>
  </si>
  <si>
    <t>www.mooseheadhistory.org</t>
  </si>
  <si>
    <t>www.oldfortwestern.org</t>
  </si>
  <si>
    <t>www.portlandlibrary.com</t>
  </si>
  <si>
    <t>www.nehlibrary.org</t>
  </si>
  <si>
    <t>www.sealcoveautomuseum.org</t>
  </si>
  <si>
    <t>www.belfastmuseum.org</t>
  </si>
  <si>
    <t>www.pittstonfarm.com</t>
  </si>
  <si>
    <t>www.nobleborohistoricalsociety.org</t>
  </si>
  <si>
    <t>http://www.rootsweb.ancestry.com/~mecweld/WHS.htm</t>
  </si>
  <si>
    <t>www.usm.maine.edu/franco</t>
  </si>
  <si>
    <t>http://www.une.edu/mwwc</t>
  </si>
  <si>
    <t>http://www.umfk.edu/archives/default.cfm</t>
  </si>
  <si>
    <t>gcihs.org</t>
  </si>
  <si>
    <t>greatharbormaritimemuseum.org</t>
  </si>
  <si>
    <t>www.harmonmuseum.org</t>
  </si>
  <si>
    <t>northyarmouthhistorical.org</t>
  </si>
  <si>
    <t>http://www.borderhistoricalsociety.com/</t>
  </si>
  <si>
    <t>www.francocenter.org</t>
  </si>
  <si>
    <t>www.kennebechistorical.org</t>
  </si>
  <si>
    <t>www.friendsofcraigbrook.org</t>
  </si>
  <si>
    <t>www.cleaves.org</t>
  </si>
  <si>
    <t>www.librarycamden.org</t>
  </si>
  <si>
    <t>www.biddefordmillsmuseum.org</t>
  </si>
  <si>
    <t>www.hendrickshill.org</t>
  </si>
  <si>
    <t>http://www.rootsweb.ancestry.com/`memoca/moca.htm</t>
  </si>
  <si>
    <t>STANLEYMUSEUM.ORG</t>
  </si>
  <si>
    <t>topfunaviation.com</t>
  </si>
  <si>
    <t>www.rootsweb.ancestry.com/~meehs/</t>
  </si>
  <si>
    <t>County</t>
  </si>
  <si>
    <t>Tourism Region</t>
  </si>
  <si>
    <t>Historical Society</t>
  </si>
  <si>
    <t>(207) 454-7476</t>
  </si>
  <si>
    <t>207.497.2675</t>
  </si>
  <si>
    <t>bhspresident@moosabec.org</t>
  </si>
  <si>
    <t>http://www.moosabec.org/</t>
  </si>
  <si>
    <t>Museum</t>
  </si>
  <si>
    <t>207-255-4432</t>
  </si>
  <si>
    <t>valdine@myfairpoint.net</t>
  </si>
  <si>
    <t>www.burnhamtavern.com</t>
  </si>
  <si>
    <t>Library</t>
  </si>
  <si>
    <t>207-454-2758</t>
  </si>
  <si>
    <t>marilynd@calais.lib.me.us</t>
  </si>
  <si>
    <t>http://www.calais.lib.me.us/</t>
  </si>
  <si>
    <t>207-546-4228</t>
  </si>
  <si>
    <t>cherryfield@msln.net</t>
  </si>
  <si>
    <t>http://www.cherryfield.lib.me.us/</t>
  </si>
  <si>
    <t>207-454-7383</t>
  </si>
  <si>
    <t>46 Central Street</t>
  </si>
  <si>
    <t xml:space="preserve">207-448-2055
</t>
  </si>
  <si>
    <t xml:space="preserve">danforth@danforth.lib.me.us
</t>
  </si>
  <si>
    <t>http://www.danforth.lib.me.us/</t>
  </si>
  <si>
    <t>207-726-3905</t>
  </si>
  <si>
    <t>philanthorpe@pwless.net</t>
  </si>
  <si>
    <t>info@beatrixfarrandsociety.org</t>
  </si>
  <si>
    <t>info@brickstoremuseum.org</t>
  </si>
  <si>
    <t>sphistoricalsociety@maine.rr.com</t>
  </si>
  <si>
    <t>templehistoricalsociety@gmail.com</t>
  </si>
  <si>
    <t>tides@tidesinstitute.org</t>
  </si>
  <si>
    <t>artmuseum@bowdoin.edu</t>
  </si>
  <si>
    <t>museum@mdihistory.org</t>
  </si>
  <si>
    <t>brownfieldhistory@fairpoint.net</t>
  </si>
  <si>
    <t>info@knoxmuseum.org</t>
  </si>
  <si>
    <t>info@castinehistoricalsociety.org</t>
  </si>
  <si>
    <t>oyhs@oldyork.org</t>
  </si>
  <si>
    <t>sieslibrary@swans.lib.me.us</t>
  </si>
  <si>
    <t>CastleTucker@historicnewengland.org</t>
  </si>
  <si>
    <t>info@portlandmuseum.org</t>
  </si>
  <si>
    <t>info@mooseheadmarinemuseum.org</t>
  </si>
  <si>
    <t>museum@sacomuseum.org</t>
  </si>
  <si>
    <t>oldfort@oldfortwestern.org</t>
  </si>
  <si>
    <t>info@sealcoveautomuseum.org</t>
  </si>
  <si>
    <t>info@gcihs.org</t>
  </si>
  <si>
    <t>207-733-2274</t>
  </si>
  <si>
    <t>rpesha@ptc-me.net</t>
  </si>
  <si>
    <t>207-259-3901</t>
  </si>
  <si>
    <t>celestesherman@yahoo.com</t>
  </si>
  <si>
    <t>http://www.machiasporthistoricalsociety.org/</t>
  </si>
  <si>
    <t>(207) 497-2961</t>
  </si>
  <si>
    <t xml:space="preserve">ronniep6@myfairpoint.net   </t>
  </si>
  <si>
    <t>http://mainesardinemuseum.tripod.com/</t>
  </si>
  <si>
    <t>Mayhew Library</t>
  </si>
  <si>
    <t>Box 152</t>
  </si>
  <si>
    <t>mayhewlibrary@yahoo.com</t>
  </si>
  <si>
    <t>http://www.addisonmaine.org/libraries/libraries.html</t>
  </si>
  <si>
    <t>www.meddybempslake.com</t>
  </si>
  <si>
    <t>207-546-3066</t>
  </si>
  <si>
    <t>http://milbridgelibrary.org/</t>
  </si>
  <si>
    <t xml:space="preserve">207-497-3003 </t>
  </si>
  <si>
    <t>peabodylibrarian@peabody.lib.me.us</t>
  </si>
  <si>
    <t>http://www.peabody.lib.me.us/</t>
  </si>
  <si>
    <t xml:space="preserve">207) 853-4021 </t>
  </si>
  <si>
    <t>207-483-4644</t>
  </si>
  <si>
    <t>255-3933</t>
  </si>
  <si>
    <t>librarian@porter.lib.me.us</t>
  </si>
  <si>
    <t>http://www.porter.lib.me.us/</t>
  </si>
  <si>
    <t>207.796.5333</t>
  </si>
  <si>
    <t>princetonlibrary@hotmail.com</t>
  </si>
  <si>
    <t>207-853-4297</t>
  </si>
  <si>
    <t>Musuem</t>
  </si>
  <si>
    <t xml:space="preserve">1.800.853.1903 </t>
  </si>
  <si>
    <t xml:space="preserve">mustards@rayesmustard.com </t>
  </si>
  <si>
    <t>http://www.rayesmustard.com/index.php?osCsid=o0pr60cug1kjqhh9anj1b5ls73</t>
  </si>
  <si>
    <t>207-454-3455</t>
  </si>
  <si>
    <t>(506)-752-2922</t>
  </si>
  <si>
    <t>info@fdr.net</t>
  </si>
  <si>
    <t>http://fdr.net/</t>
  </si>
  <si>
    <t>207-416-4199</t>
  </si>
  <si>
    <t>207 225-2629</t>
  </si>
  <si>
    <t>207-882-6817</t>
  </si>
  <si>
    <t>207-585-2542</t>
  </si>
  <si>
    <t>207 633 1102</t>
  </si>
  <si>
    <t>207-882-4193</t>
  </si>
  <si>
    <t>(207) 643-2294</t>
  </si>
  <si>
    <t>29 Red Fern Road</t>
  </si>
  <si>
    <t>http://www.bmpl.lib.me.us/</t>
  </si>
  <si>
    <t>staff@railwayvillage.org</t>
  </si>
  <si>
    <t>586 Wiscasset Road</t>
  </si>
  <si>
    <t>72 Oak St</t>
  </si>
  <si>
    <t>Association</t>
  </si>
  <si>
    <t>Bremen Historical Society</t>
  </si>
  <si>
    <t>Bremen</t>
  </si>
  <si>
    <t xml:space="preserve">(207) 529-5572 
</t>
  </si>
  <si>
    <t xml:space="preserve">bremen@bremen.lib.me.
</t>
  </si>
  <si>
    <t>http://www.bremen.lib.me.us/</t>
  </si>
  <si>
    <t xml:space="preserve">737-8810 </t>
  </si>
  <si>
    <t xml:space="preserve">BALibrarian@Bridge-Academy.lib.me.us </t>
  </si>
  <si>
    <t>http://www.bapl.us/</t>
  </si>
  <si>
    <t>677-2115</t>
  </si>
  <si>
    <t>libra@msln.net</t>
  </si>
  <si>
    <t>http://bal.tidewater.net/</t>
  </si>
  <si>
    <t>207-592-1839</t>
  </si>
  <si>
    <t>elaine.jones@maine.gov</t>
  </si>
  <si>
    <t>http://www.maine.gov/dmr/burntisland/index.htm</t>
  </si>
  <si>
    <t>Historic Site</t>
  </si>
  <si>
    <t>207-882-4393</t>
  </si>
  <si>
    <t>lchame2013@yahoo.com</t>
  </si>
  <si>
    <t>http://www.lincolncountyhistory.org</t>
  </si>
  <si>
    <t>207-633-4333</t>
  </si>
  <si>
    <t>info@mainegardens.org</t>
  </si>
  <si>
    <t>http://www.mainegardens.org/</t>
  </si>
  <si>
    <t>207-563-8441</t>
  </si>
  <si>
    <t>wcrocker@tidewater.net</t>
  </si>
  <si>
    <t>207-563-3146</t>
  </si>
  <si>
    <t>wwww.dmc.maine.edu/library.html</t>
  </si>
  <si>
    <t>207-633-2978</t>
  </si>
  <si>
    <t>edgehs@edgecombhistorical.org;</t>
  </si>
  <si>
    <t>http://www.edgecombhistorical.org/EHS/EHSmain.htm</t>
  </si>
  <si>
    <t>http://www.dech.org/</t>
  </si>
  <si>
    <t>207-546-2821</t>
  </si>
  <si>
    <t>joerg@eaglehill.us</t>
  </si>
  <si>
    <t>www.eaglehill.us</t>
  </si>
  <si>
    <t>207-259-2043</t>
  </si>
  <si>
    <t>hist.sty.east.machias@gmail.com</t>
  </si>
  <si>
    <t>514 Main Street</t>
  </si>
  <si>
    <t>207.255.0070</t>
  </si>
  <si>
    <t>www.sturdivant.lib.me.us/</t>
  </si>
  <si>
    <t>207.483.4547</t>
  </si>
  <si>
    <t>gallisonlibrary@gallison.lib.me.us</t>
  </si>
  <si>
    <t>http://www.gallison.lib.me.us/</t>
  </si>
  <si>
    <t>207-255-8461</t>
  </si>
  <si>
    <t>webmaster@gatehouse.org</t>
  </si>
  <si>
    <t>www.gatehouse.org</t>
  </si>
  <si>
    <t>Grand Lake Stream Hist. Society</t>
  </si>
  <si>
    <t>Grand Lake Stream</t>
  </si>
  <si>
    <t>207.546.7301</t>
  </si>
  <si>
    <t>jbenedict@moore.lib.me.us</t>
  </si>
  <si>
    <t>http://www.moorelibrary.org/</t>
  </si>
  <si>
    <t>http://www.peabody.lib.me.us/jonesport-historical-society.php</t>
  </si>
  <si>
    <t xml:space="preserve">207-882-1212 </t>
  </si>
  <si>
    <t>info@maineheritagevillage.com</t>
  </si>
  <si>
    <t>http://www.maineheritagevillage.com/</t>
  </si>
  <si>
    <t>Aquarium</t>
  </si>
  <si>
    <t>(207) 633-9542</t>
  </si>
  <si>
    <t>aquarium@maine.gov</t>
  </si>
  <si>
    <t>http://www.maine.gov/dmr/rm/aquarium/visitors.htm</t>
  </si>
  <si>
    <t xml:space="preserve">(207) 563-1234
</t>
  </si>
  <si>
    <t>http://www.mileshealthcare.org/miles_body.cfm?id=538</t>
  </si>
  <si>
    <t xml:space="preserve">207) 596-0549 </t>
  </si>
  <si>
    <t>monlib@monhegan.lib.me.us</t>
  </si>
  <si>
    <t>http://monheganlibrary.com/</t>
  </si>
  <si>
    <t>207-563-8233</t>
  </si>
  <si>
    <t>newcastlehistoricalsociety@hotmail.com</t>
  </si>
  <si>
    <t>www.newcastlemainehistoricalsociety.com</t>
  </si>
  <si>
    <t>(207) 563-6488</t>
  </si>
  <si>
    <t>(207) 644-1882</t>
  </si>
  <si>
    <t>ellenshew@gmail.com</t>
  </si>
  <si>
    <t>563-5513</t>
  </si>
  <si>
    <t>skid@msln.net</t>
  </si>
  <si>
    <t>http://www.skidompha.org/skidompha/</t>
  </si>
  <si>
    <t>207 633-2741</t>
  </si>
  <si>
    <t>librarian1@southport.lib.me.us</t>
  </si>
  <si>
    <t>http://southportmemoriallibrary.townofsouthport.org/</t>
  </si>
  <si>
    <t>04530-2446</t>
  </si>
  <si>
    <t>(207) 633-7820</t>
  </si>
  <si>
    <t>http://www.standrewshealthcare.org/sta_body.cfm?id=2606</t>
  </si>
  <si>
    <t xml:space="preserve">(207) 644-8808 </t>
  </si>
  <si>
    <t>lincoln@tidewater.net</t>
  </si>
  <si>
    <t>http://www.thompsonicehouse.com/</t>
  </si>
  <si>
    <t>207-454-3061</t>
  </si>
  <si>
    <t>schs@stcroixhistorical.org</t>
  </si>
  <si>
    <t>www.stcroixhistorical.com</t>
  </si>
  <si>
    <t>http://www.steubenhistoricalsociety.org/</t>
  </si>
  <si>
    <t>207-733-5548</t>
  </si>
  <si>
    <t>www.trescotthistoricalsociety.org</t>
  </si>
  <si>
    <t>207-255-1234</t>
  </si>
  <si>
    <t>angelynn.king@maine.edu</t>
  </si>
  <si>
    <t>www.umm.maine.edu/merrill-library</t>
  </si>
  <si>
    <t>(207)853-2600 x227</t>
  </si>
  <si>
    <t>brendamitchell@wabanaki.com</t>
  </si>
  <si>
    <t>http://www.wabanaki.com/museum.htm</t>
  </si>
  <si>
    <t>manager@washingtoncountymaine.com</t>
  </si>
  <si>
    <t>207-454-1050</t>
  </si>
  <si>
    <t>jfein@wccc.me.edu</t>
  </si>
  <si>
    <t>www.wccc.me.edu</t>
  </si>
  <si>
    <t>207-255-6358</t>
  </si>
  <si>
    <t>207-255-8077</t>
  </si>
  <si>
    <t>whitstaff@msln.net</t>
  </si>
  <si>
    <t>http://www.whitneyville.lib.me.us/</t>
  </si>
  <si>
    <t xml:space="preserve">207) 427-3235 </t>
  </si>
  <si>
    <t>Downeast &amp; Acadia</t>
  </si>
  <si>
    <t xml:space="preserve">207) 633-3112 </t>
  </si>
  <si>
    <t>bbhlibrary@bmpl.lib.me.us</t>
  </si>
  <si>
    <t xml:space="preserve">207) 354-8860 </t>
  </si>
  <si>
    <t>cushinglibrary@cushing.lib.me.us</t>
  </si>
  <si>
    <t>http://www.cushing.lib.me.us/Index.htm/Cushing_Public_Library.html</t>
  </si>
  <si>
    <t>207-832-5332</t>
  </si>
  <si>
    <t xml:space="preserve"> 207-867-4752 </t>
  </si>
  <si>
    <t xml:space="preserve">(207) 867-9797 </t>
  </si>
  <si>
    <t>www.mussleridge.org</t>
  </si>
  <si>
    <t>207) 593-0302</t>
  </si>
  <si>
    <t xml:space="preserve">(207) 596-0300 </t>
  </si>
  <si>
    <t>info@coastalchildrensmuseum.org</t>
  </si>
  <si>
    <t>www.coastalchildrensmuseum.org</t>
  </si>
  <si>
    <t>207-596-5566</t>
  </si>
  <si>
    <t>http://projectpuffin.audubon.org/project-puffin-visitor-center</t>
  </si>
  <si>
    <t xml:space="preserve">(207) 594-4601 </t>
  </si>
  <si>
    <t xml:space="preserve">207) 596-0200 </t>
  </si>
  <si>
    <t>www.sailpowerandsteammuseum.org</t>
  </si>
  <si>
    <t>(207)236-2739,</t>
  </si>
  <si>
    <t>aldermere@mcht.org</t>
  </si>
  <si>
    <t>http://www.aldermere.org/</t>
  </si>
  <si>
    <t xml:space="preserve">207 236-2257       </t>
  </si>
  <si>
    <t>http://www.conwayhouse.org/conway/Welcome.html</t>
  </si>
  <si>
    <t xml:space="preserve">:(207) 236-2875 </t>
  </si>
  <si>
    <t>info@cmcanow.org</t>
  </si>
  <si>
    <t>http://cmcanow.org/</t>
  </si>
  <si>
    <t>Downeast Magazine Archives</t>
  </si>
  <si>
    <t>www.downeast.com</t>
  </si>
  <si>
    <t xml:space="preserve">207) 596-8456 </t>
  </si>
  <si>
    <t xml:space="preserve">pkahn@penbayhealthcare.org </t>
  </si>
  <si>
    <t>http://www.penbayhealthcare.org/penbaymedicalcenter/service/Niles_Perkins_Health_Science_Library_________________/</t>
  </si>
  <si>
    <t xml:space="preserve">207) 236-3642 </t>
  </si>
  <si>
    <t>www.rockport.lib.me.us</t>
  </si>
  <si>
    <t xml:space="preserve">(207) 563-2689 </t>
  </si>
  <si>
    <t>207-832-7398</t>
  </si>
  <si>
    <t>fawcetoy@gwi.net</t>
  </si>
  <si>
    <t>http://home.gwi.net/~fawcetoy/</t>
  </si>
  <si>
    <t>207-677-2494</t>
  </si>
  <si>
    <t>http://www.thefishermensmuseum.org/</t>
  </si>
  <si>
    <t>207-563-3374</t>
  </si>
  <si>
    <t>http://www.francesperkinscenter.org/</t>
  </si>
  <si>
    <t xml:space="preserve">(207) 563-2739 </t>
  </si>
  <si>
    <t>backlog@tidewater.net</t>
  </si>
  <si>
    <t>http://www.lighthousefoundation.org/alf_lights/pemaquidpoint/pemaquid_info.htm</t>
  </si>
  <si>
    <t xml:space="preserve">(207) 633-4727
</t>
  </si>
  <si>
    <t>staff@schoonermuseum.org</t>
  </si>
  <si>
    <t>http://www.schoonermuseum.org/</t>
  </si>
  <si>
    <t>207-549-5258</t>
  </si>
  <si>
    <t>207-633-2370</t>
  </si>
  <si>
    <t>http://www.ohwy.com/me/k/kestshmu.htm</t>
  </si>
  <si>
    <t>http://warrenfreepubliclibrary.org/info.html</t>
  </si>
  <si>
    <t>225 Main Street</t>
  </si>
  <si>
    <t xml:space="preserve">207) 845-2663 </t>
  </si>
  <si>
    <t>gibbslibrary@hotmail.com</t>
  </si>
  <si>
    <t>http://www.gibbslibrary.org/</t>
  </si>
  <si>
    <t>zeppozulu@aol.com</t>
  </si>
  <si>
    <t>207-288-3338</t>
  </si>
  <si>
    <t>http://www.nps.gov/acad/index.htm</t>
  </si>
  <si>
    <t>207-374-5454</t>
  </si>
  <si>
    <t>207-244-3798</t>
  </si>
  <si>
    <t>http://www.bassharborlibrary.com/</t>
  </si>
  <si>
    <t>http://www.bluehillhistory.org/</t>
  </si>
  <si>
    <t>207-374-5515</t>
  </si>
  <si>
    <t xml:space="preserve">library@bhpl.net  </t>
  </si>
  <si>
    <t>http://www.bluehill.lib.me.us/</t>
  </si>
  <si>
    <t xml:space="preserve">bucklibrary@yahoo.com </t>
  </si>
  <si>
    <t>http://www.buckmemoriallibrary.50megs.com/</t>
  </si>
  <si>
    <t>207-469-3284</t>
  </si>
  <si>
    <t>DeerIsleLibrary@gmail.com</t>
  </si>
  <si>
    <t>207-288-2944 x 5665</t>
  </si>
  <si>
    <t xml:space="preserve">(207) 963-4027 </t>
  </si>
  <si>
    <t xml:space="preserve">dorcas@dorcas.lib.me.us   </t>
  </si>
  <si>
    <t>http://www.dorcas.lib.me.us/</t>
  </si>
  <si>
    <t>207-288-5395</t>
  </si>
  <si>
    <t>http://www.coa.edu/dorr-museum-microsite.htm</t>
  </si>
  <si>
    <t>1-866-449-RAIL (7245)</t>
  </si>
  <si>
    <t>info@downeastscenicrail.org</t>
  </si>
  <si>
    <t>http://www.downeastscenicrail.org/ride/</t>
  </si>
  <si>
    <t>207.667.6363</t>
  </si>
  <si>
    <t>http://www.ellsworth.lib.me.us/</t>
  </si>
  <si>
    <t>207-288-5015</t>
  </si>
  <si>
    <t>207-790-0477</t>
  </si>
  <si>
    <t>Wiscasset Public Library</t>
  </si>
  <si>
    <t>04578-0367</t>
  </si>
  <si>
    <t>(207) 882-7161</t>
  </si>
  <si>
    <t>http://www.wiscasset.lib.me.us/index.htm</t>
  </si>
  <si>
    <t>Mid-Coast</t>
  </si>
  <si>
    <t>207.785.3075</t>
  </si>
  <si>
    <t>207.785.5656</t>
  </si>
  <si>
    <t>appletonlibraryangie@gmail.com</t>
  </si>
  <si>
    <t>http://www.appleton.lib.me.us</t>
  </si>
  <si>
    <t>Archives</t>
  </si>
  <si>
    <t>207.236.7963</t>
  </si>
  <si>
    <t>dmorrison@camdenmaine.gov</t>
  </si>
  <si>
    <t>http://camdenoperahouse.com/about.cfm</t>
  </si>
  <si>
    <t xml:space="preserve">:(207) 236-2239 </t>
  </si>
  <si>
    <t>info@merryspring.org</t>
  </si>
  <si>
    <t>www.merryspring.org</t>
  </si>
  <si>
    <t xml:space="preserve">207-354-7212 </t>
  </si>
  <si>
    <t>dougatmaine@gmail.com</t>
  </si>
  <si>
    <t>http://www.cushingmainehistoricalsociety.org/</t>
  </si>
  <si>
    <t>http://www.islandheritagetrust.org/</t>
  </si>
  <si>
    <t>207-288-6146</t>
  </si>
  <si>
    <t>library.jax.org</t>
  </si>
  <si>
    <t>Lamoine.historicalsociety@yahoo.com</t>
  </si>
  <si>
    <t>(207)244-0175</t>
  </si>
  <si>
    <t>rockycoastmdi@myfairpoint.net</t>
  </si>
  <si>
    <t>http://www.mainegraniteindustry.org/</t>
  </si>
  <si>
    <t>(207) 276-3727</t>
  </si>
  <si>
    <t>info@gardenpreserve.org</t>
  </si>
  <si>
    <t>http://www.gardenpreserve.org/</t>
  </si>
  <si>
    <t xml:space="preserve">207/288-5005
</t>
  </si>
  <si>
    <t>theoceanarium@earthlink.net</t>
  </si>
  <si>
    <t>http://www.theoceanarium.com/</t>
  </si>
  <si>
    <t xml:space="preserve"> (207) 326-2263 </t>
  </si>
  <si>
    <t xml:space="preserve"> library@mma.edu</t>
  </si>
  <si>
    <t>http://library.mma.edu/</t>
  </si>
  <si>
    <t>Castine Road, Route 175</t>
  </si>
  <si>
    <t>04472</t>
  </si>
  <si>
    <t>207-469-2476</t>
  </si>
  <si>
    <t>http://www.bucksportchamber.org/touring/orland.html</t>
  </si>
  <si>
    <t>(207) 326-8864</t>
  </si>
  <si>
    <t>1414 Tremont Road</t>
  </si>
  <si>
    <t xml:space="preserve">(207) 276-5306 </t>
  </si>
  <si>
    <t xml:space="preserve"> 207-359-2177</t>
  </si>
  <si>
    <t>http://www.sedgwickmaine.org/content/view/170/41/</t>
  </si>
  <si>
    <t>207.244.7404</t>
  </si>
  <si>
    <t>tlange@acadia.net</t>
  </si>
  <si>
    <t xml:space="preserve">207-244-7065
</t>
  </si>
  <si>
    <t xml:space="preserve">circulation@swharbor.lib.me.us </t>
  </si>
  <si>
    <t>(207)-667-8460</t>
  </si>
  <si>
    <t>Birdsacre@hotmail.com</t>
  </si>
  <si>
    <t>http://www.birdsacre.com/</t>
  </si>
  <si>
    <t>207.367.5926</t>
  </si>
  <si>
    <t>stoningtonlibrary@stonington.lib.me.us</t>
  </si>
  <si>
    <t>http://www.stoningtonlibrary.org/</t>
  </si>
  <si>
    <t>http://sullivansorrentohistory.org/</t>
  </si>
  <si>
    <t>451 Atlantic Road</t>
  </si>
  <si>
    <t>http://www.swansisland.org/lobstermuseum.htm</t>
  </si>
  <si>
    <t xml:space="preserve"> (207) 326-8211</t>
  </si>
  <si>
    <t>info@goodlife.org</t>
  </si>
  <si>
    <t>http://www.goodlife.org/Home/tabid/55/Default.aspx</t>
  </si>
  <si>
    <t>trentonhistory@yahoo.com</t>
  </si>
  <si>
    <t>Maine State Prison Museum</t>
  </si>
  <si>
    <t xml:space="preserve">207) 354-2453 </t>
  </si>
  <si>
    <t>TPL@thomaston.lib.me.us</t>
  </si>
  <si>
    <t>http://www.thomaston.lib.me.us/</t>
  </si>
  <si>
    <t>207 542-2379</t>
  </si>
  <si>
    <t>mathewsmuseum@gmail.com</t>
  </si>
  <si>
    <t>http://www.matthewsmuseum.org/</t>
  </si>
  <si>
    <t xml:space="preserve">207) 785-4733 </t>
  </si>
  <si>
    <t>voselibrarian@voselibrary.org</t>
  </si>
  <si>
    <t>www.voselibrary.org</t>
  </si>
  <si>
    <t xml:space="preserve"> 207-863-4401 
</t>
  </si>
  <si>
    <t>vpl@vhaven.lib.me.us</t>
  </si>
  <si>
    <t>http://www.vinalhavenpubliclibrary.org/Vinalhaven_Public_Library/Welcome.html</t>
  </si>
  <si>
    <t>207.273.5300 ext.50126</t>
  </si>
  <si>
    <t>jacqueline.weddle@maine.gov</t>
  </si>
  <si>
    <t>http://www.maine.gov/msl/libs/directories/displaysp.shtml?id=45977</t>
  </si>
  <si>
    <t xml:space="preserve">(207) 273-2900 </t>
  </si>
  <si>
    <t>renewal@warrenfreepubliclibrary.org</t>
  </si>
  <si>
    <t>PO Box 424</t>
  </si>
  <si>
    <t>207-435-6679</t>
  </si>
  <si>
    <t>AshlandLoggingMuseum@gmail.com</t>
  </si>
  <si>
    <t>207-425-2120</t>
  </si>
  <si>
    <t>207-768-4172</t>
  </si>
  <si>
    <t>207- 493-4214</t>
  </si>
  <si>
    <t>ddubois@caribou-public.lib.me.us</t>
  </si>
  <si>
    <t>http://www.caribou-public.lib.me.us</t>
  </si>
  <si>
    <t>207-496-3011</t>
  </si>
  <si>
    <t>488-6846</t>
  </si>
  <si>
    <t>207-472-3802</t>
  </si>
  <si>
    <t>472-3880</t>
  </si>
  <si>
    <t>snadeau@fortfairfield.org;</t>
  </si>
  <si>
    <t>wtroicke@mfx.net</t>
  </si>
  <si>
    <t>http://www.mainemediaresources.com/fhhs.htm</t>
  </si>
  <si>
    <t>sbirden@maine.edu</t>
  </si>
  <si>
    <t>http://www.umfk.edu/library/default.cfm</t>
  </si>
  <si>
    <t>http://www.clubfrancais.org/</t>
  </si>
  <si>
    <t>fkhistory1@yahoo.com</t>
  </si>
  <si>
    <t>http://www.fortkenthistorical.org</t>
  </si>
  <si>
    <t>207.834.3048</t>
  </si>
  <si>
    <t>mray@fort-kent.lib.me.us</t>
  </si>
  <si>
    <t>522-6687</t>
  </si>
  <si>
    <t>532-1302</t>
  </si>
  <si>
    <t>faucherl@cary.lib.me.us</t>
  </si>
  <si>
    <t>www.cary.lib.me.us</t>
  </si>
  <si>
    <t>207.521.2252</t>
  </si>
  <si>
    <t>plunnie@hotmail.com</t>
  </si>
  <si>
    <t>www.houlton.net/hrh/</t>
  </si>
  <si>
    <t>katahdinlibrary@katahdin.lib.me.us</t>
  </si>
  <si>
    <t>http://www.katahdin.lib.me.us/</t>
  </si>
  <si>
    <t>http://www.loringmilitaryheritagecenter.com/</t>
  </si>
  <si>
    <t>http://www.limestonemaine.org/town-departments/library</t>
  </si>
  <si>
    <t>728-3608</t>
  </si>
  <si>
    <t>http://www.coa.edu/blum-gallery-microsite.htm</t>
  </si>
  <si>
    <t>249 Hog Bay Rd.</t>
  </si>
  <si>
    <t>Frenchboro Library and Historical Society</t>
  </si>
  <si>
    <t>04635</t>
  </si>
  <si>
    <t>(207) 334-2924</t>
  </si>
  <si>
    <t>http://www.frenchboro.lib.me.us/</t>
  </si>
  <si>
    <t xml:space="preserve">207-422-2307
</t>
  </si>
  <si>
    <t>http://www.frenchman.lib.me.us/</t>
  </si>
  <si>
    <t xml:space="preserve">207.359.2276  </t>
  </si>
  <si>
    <t>director@friend.lib.me.us</t>
  </si>
  <si>
    <t>http://friendml.org/</t>
  </si>
  <si>
    <t>(207) 963-5530</t>
  </si>
  <si>
    <t>452 U.S. Route 1</t>
  </si>
  <si>
    <t>04607</t>
  </si>
  <si>
    <t>163 Cranberry Road</t>
  </si>
  <si>
    <t>(207) 244-7358</t>
  </si>
  <si>
    <t>GreatCranberryLibrary@yahoo.com</t>
  </si>
  <si>
    <t xml:space="preserve"> 422-3080</t>
  </si>
  <si>
    <t>207-348-2455</t>
  </si>
  <si>
    <t>iht@islandheritagetrust.org</t>
  </si>
  <si>
    <t>groy@nmcc.edu</t>
  </si>
  <si>
    <t>http://www.nmcc.edu/pages/library.php</t>
  </si>
  <si>
    <t>(207) 768-9482</t>
  </si>
  <si>
    <t xml:space="preserve">mccartney@polaris.umpi.maine.edu </t>
  </si>
  <si>
    <t>http://pages.umpi.edu/~nmms//museum.htm</t>
  </si>
  <si>
    <t>(207) 764-2542</t>
  </si>
  <si>
    <t>piairmuseum@fcmail.com</t>
  </si>
  <si>
    <t>(207) 768-9442</t>
  </si>
  <si>
    <t>heather.sincavage@umpi.edu</t>
  </si>
  <si>
    <t>http://www.umpi.edu/academics/art/reed-fine-art-gallery</t>
  </si>
  <si>
    <t>768-9591</t>
  </si>
  <si>
    <t xml:space="preserve"> nancy.fletcher@umpi.edu </t>
  </si>
  <si>
    <t>http://www.umpi.edu/library/</t>
  </si>
  <si>
    <t>http://steagathehistoricalsociety.com/</t>
  </si>
  <si>
    <t>9 Church Street</t>
  </si>
  <si>
    <t>207.365.4882</t>
  </si>
  <si>
    <t>shermanpl276@yahoo.com</t>
  </si>
  <si>
    <t>www.sherman.lib.me.us</t>
  </si>
  <si>
    <t>207.543.9395</t>
  </si>
  <si>
    <t>longlakepubliclibrary@longlake.lib.me.us</t>
  </si>
  <si>
    <t>www.longlakepubliclibrary.org</t>
  </si>
  <si>
    <t>207-389-3495</t>
  </si>
  <si>
    <t>W.T.A. Hansen Memorial Library</t>
  </si>
  <si>
    <t>Mars Hill Historical Society</t>
  </si>
  <si>
    <t>Oakfield Historical Society &amp; RR Museum</t>
  </si>
  <si>
    <t>Portage Lake Historical Society</t>
  </si>
  <si>
    <t>Aroostook Medical Center --TAMC's Health SciencesLibrary</t>
  </si>
  <si>
    <t>Central Aroostook Cemetery Repository</t>
  </si>
  <si>
    <t>Mark and Emily Turner Memorial Library</t>
  </si>
  <si>
    <t>Northern Maine Museum of Science</t>
  </si>
  <si>
    <t>Presque Isle Air Museum Committee</t>
  </si>
  <si>
    <t>Reed Fine Art Gallery</t>
  </si>
  <si>
    <t>Sherman Public Library</t>
  </si>
  <si>
    <t>Long Lake Public Library</t>
  </si>
  <si>
    <t>Pellitier/Marquis Historic House &amp; St. Agatha Historical Society</t>
  </si>
  <si>
    <t>Daughter of Wisdom</t>
  </si>
  <si>
    <t>St. Francis Historical Society</t>
  </si>
  <si>
    <t>Stockholm Historical Society</t>
  </si>
  <si>
    <t>Abel J. Morneault Memorial Library</t>
  </si>
  <si>
    <t>Acadian Village</t>
  </si>
  <si>
    <t>Cyr Plantation</t>
  </si>
  <si>
    <t>http://www.trentonme.com/Historical.html</t>
  </si>
  <si>
    <t>(207) 244-7555</t>
  </si>
  <si>
    <t>info@wendellgilleymuseum.org</t>
  </si>
  <si>
    <t>http://www.wendellgilleymuseum.org/</t>
  </si>
  <si>
    <t>207-963-7556</t>
  </si>
  <si>
    <t>winterharbor@winterharbor.lib.me.us</t>
  </si>
  <si>
    <t>http://www.winterharbor.lib.me.us/</t>
  </si>
  <si>
    <t>207-326-4375</t>
  </si>
  <si>
    <t xml:space="preserve"> refdesk@witherle.lib.me.us </t>
  </si>
  <si>
    <t>http://www.witherle.lib.me.us/</t>
  </si>
  <si>
    <t xml:space="preserve">207/667-8671 </t>
  </si>
  <si>
    <t>director@woodlawnmuseum.org</t>
  </si>
  <si>
    <t>http://woodlawnmuseum.com/site/index.php</t>
  </si>
  <si>
    <t>Aroostook</t>
  </si>
  <si>
    <t>(207) 398-4081</t>
  </si>
  <si>
    <t>northmainebooks@aol.com</t>
  </si>
  <si>
    <t>http://www.allagashhistoricalsociety.com/</t>
  </si>
  <si>
    <t>207-435-6532</t>
  </si>
  <si>
    <t>gcraig@ashland.lib.me.us</t>
  </si>
  <si>
    <t>275 Grand Falls Rd</t>
  </si>
  <si>
    <t>Limestone</t>
  </si>
  <si>
    <t>42 Main Street</t>
  </si>
  <si>
    <t>04751</t>
  </si>
  <si>
    <t>393 Main Street</t>
  </si>
  <si>
    <t>Mars Hill</t>
  </si>
  <si>
    <t>PO Box 1008</t>
  </si>
  <si>
    <t>10 Hansen Street</t>
  </si>
  <si>
    <t>P.O. Box 293</t>
  </si>
  <si>
    <t>04758</t>
  </si>
  <si>
    <t>Oakfield</t>
  </si>
  <si>
    <t>PO Box 65</t>
  </si>
  <si>
    <t>Portage Lake</t>
  </si>
  <si>
    <t>04768</t>
  </si>
  <si>
    <t>PO Box 151</t>
  </si>
  <si>
    <t>140 Academy Street</t>
  </si>
  <si>
    <t>174 Main Street</t>
  </si>
  <si>
    <t>39 Second St.</t>
  </si>
  <si>
    <t>7 Northern Rd</t>
  </si>
  <si>
    <t>33 Edgemont Drive</t>
  </si>
  <si>
    <t>181 Main Street Box 285</t>
  </si>
  <si>
    <t>650 Airport Drive, Suite 10</t>
  </si>
  <si>
    <t>Univeristy of Maine at Presque Isle</t>
  </si>
  <si>
    <t>181 Main Street</t>
  </si>
  <si>
    <t>384 Main St.</t>
  </si>
  <si>
    <t>St. Agatha</t>
  </si>
  <si>
    <t>04772-6133</t>
  </si>
  <si>
    <t>P.O Box 237</t>
  </si>
  <si>
    <t>PO Box 221</t>
  </si>
  <si>
    <t>St. Agathe</t>
  </si>
  <si>
    <t>1074 Main Street</t>
  </si>
  <si>
    <t>St. Francis</t>
  </si>
  <si>
    <t>280 Main Street</t>
  </si>
  <si>
    <t>Stockholm</t>
  </si>
  <si>
    <t>Van Buren</t>
  </si>
  <si>
    <t>04785</t>
  </si>
  <si>
    <t>Boothbay Harbor Memorial Library</t>
  </si>
  <si>
    <t>Boothbay Railway Village</t>
  </si>
  <si>
    <t xml:space="preserve">Bremen Library </t>
  </si>
  <si>
    <t>Bridge Academy Public Library</t>
  </si>
  <si>
    <t>Bristol Area Library</t>
  </si>
  <si>
    <t>Burnt Island Light</t>
  </si>
  <si>
    <t>Coastal Maine Botanical Gardens</t>
  </si>
  <si>
    <t>Damariscotta Historical Society</t>
  </si>
  <si>
    <t>Edgecomb Historical Society</t>
  </si>
  <si>
    <t>Fawcett's Antique Toy &amp; Art Museum</t>
  </si>
  <si>
    <t>Fisherman's Museum at Pemaquid</t>
  </si>
  <si>
    <t>Frances Perkins Center</t>
  </si>
  <si>
    <t>Pemaquid Point Lighthouse/Friends of Pemaquid Point Lighthouse</t>
  </si>
  <si>
    <t>Grand Banks Schooner Museum Trust</t>
  </si>
  <si>
    <t>Kenneth E. Stoddard Shell Museum</t>
  </si>
  <si>
    <t>Lincoln County Museum and 1811 Old Jail</t>
  </si>
  <si>
    <t>Maine Heritage Village</t>
  </si>
  <si>
    <t>Maine State Aquarium</t>
  </si>
  <si>
    <t>Miles Memorial Hospital Library</t>
  </si>
  <si>
    <t>admin@madawaskalibrary.org</t>
  </si>
  <si>
    <t>http://www.madawaskalibrary.org/</t>
  </si>
  <si>
    <t>1565 Main Street</t>
  </si>
  <si>
    <t>(207)429-9625</t>
  </si>
  <si>
    <t>tina.field@wtahansenlibrary.org</t>
  </si>
  <si>
    <t>http://wtahansenlibrary.org/index.html</t>
  </si>
  <si>
    <t>P.O. Box 33</t>
  </si>
  <si>
    <t>http://www.maineswedishcolony.info/index.html</t>
  </si>
  <si>
    <t>(207) 757-8575</t>
  </si>
  <si>
    <t>collierarthur7@gmail.com</t>
  </si>
  <si>
    <t>http://www.oakfieldmuseum.org/</t>
  </si>
  <si>
    <t>(207) 764-2571</t>
  </si>
  <si>
    <t>sonjapmorgan@presqueislelibrary.org</t>
  </si>
  <si>
    <t>http://www.presqueislelibrary.org/</t>
  </si>
  <si>
    <t>(207) 768-2734</t>
  </si>
  <si>
    <t>Holocaust and Human Rights Center of Maine</t>
  </si>
  <si>
    <t>Katz Library Special Collections/MWHF</t>
  </si>
  <si>
    <t>Lithgow Public Library</t>
  </si>
  <si>
    <t>Maine Archeological Society</t>
  </si>
  <si>
    <t>Maine Department of Transportation Library</t>
  </si>
  <si>
    <t>Maine Genealogical Society</t>
  </si>
  <si>
    <t>Maine General Medical Center Augusta Library</t>
  </si>
  <si>
    <t>Maine State Law &amp; Legislative Reference Library</t>
  </si>
  <si>
    <t>Maine State Police Museum</t>
  </si>
  <si>
    <t>St. Andrew's Society</t>
  </si>
  <si>
    <t>Winthrop Historical Society</t>
  </si>
  <si>
    <t>Farmingdale Historical Society</t>
  </si>
  <si>
    <t>Fayette Historical Society</t>
  </si>
  <si>
    <t>Underwood Memorial Library</t>
  </si>
  <si>
    <t>Hubbard Free Library</t>
  </si>
  <si>
    <t>Lost Trotting Parks Heritage Center</t>
  </si>
  <si>
    <t>Litchfield Historical Society</t>
  </si>
  <si>
    <t>Manchester Historical Society</t>
  </si>
  <si>
    <t>Cumston Public Library</t>
  </si>
  <si>
    <t>Gannett House Project</t>
  </si>
  <si>
    <t>Monmouth Historical Society</t>
  </si>
  <si>
    <t>Dr. Shaw Memorial Library</t>
  </si>
  <si>
    <t>Oakland Public Library</t>
  </si>
  <si>
    <t>South China Public Library</t>
  </si>
  <si>
    <t>Vienna Historical Society</t>
  </si>
  <si>
    <t>Colby College Bixler Art and Music Library</t>
  </si>
  <si>
    <t>Colby Olin Science Center Library</t>
  </si>
  <si>
    <t>Inland Hospital Medical Library</t>
  </si>
  <si>
    <t>Maine General Medical Center Health Sciences Library</t>
  </si>
  <si>
    <t>Maine Jewish History Project</t>
  </si>
  <si>
    <t>Marriner Library</t>
  </si>
  <si>
    <t>Thomas College Art Gallery</t>
  </si>
  <si>
    <t>Waterville Public Library</t>
  </si>
  <si>
    <t>Cary Memorial Library</t>
  </si>
  <si>
    <t>Wayne Historical Society</t>
  </si>
  <si>
    <t>Washburn Memorial Library</t>
  </si>
  <si>
    <t>526 Dickey Road</t>
  </si>
  <si>
    <t>Allagash</t>
  </si>
  <si>
    <t>04774</t>
  </si>
  <si>
    <t>P.O. Box 639</t>
  </si>
  <si>
    <t>57 Exchange Street</t>
  </si>
  <si>
    <t>Ashland</t>
  </si>
  <si>
    <t>Box 631</t>
  </si>
  <si>
    <t>267 Garfield Road</t>
  </si>
  <si>
    <t>Exchange Street</t>
  </si>
  <si>
    <t>P.O. Box 341</t>
  </si>
  <si>
    <t>Bridgewater</t>
  </si>
  <si>
    <t>04735</t>
  </si>
  <si>
    <t>444 Main Street</t>
  </si>
  <si>
    <t>PO Box 446</t>
  </si>
  <si>
    <t>Woodland</t>
  </si>
  <si>
    <t>Eagle Lake</t>
  </si>
  <si>
    <t>Old Fellows Hall</t>
  </si>
  <si>
    <t>Easton</t>
  </si>
  <si>
    <t>04740-0044</t>
  </si>
  <si>
    <t>Fort Fairfield</t>
  </si>
  <si>
    <t>18 Community Center Drive</t>
  </si>
  <si>
    <t>04742</t>
  </si>
  <si>
    <t>Depot Street</t>
  </si>
  <si>
    <t>RD #2  Box 20</t>
  </si>
  <si>
    <t>44 Boundary Line Road</t>
  </si>
  <si>
    <t>P.O. Box 181</t>
  </si>
  <si>
    <t>1 Monument Square</t>
  </si>
  <si>
    <t>109 Main St.</t>
  </si>
  <si>
    <t>Houlton</t>
  </si>
  <si>
    <t>107 Main Street</t>
  </si>
  <si>
    <t>04730-2196</t>
  </si>
  <si>
    <t>20 Hartford Street</t>
  </si>
  <si>
    <t>20 Library Street</t>
  </si>
  <si>
    <t>2400 Hallowell Road</t>
  </si>
  <si>
    <t>PO Box 358</t>
  </si>
  <si>
    <t>Manchester</t>
  </si>
  <si>
    <t>Box 239</t>
  </si>
  <si>
    <t>04259-0239</t>
  </si>
  <si>
    <t>P.O. Box 352</t>
  </si>
  <si>
    <t>Mount Vernon</t>
  </si>
  <si>
    <t>35 Demariano Road</t>
  </si>
  <si>
    <t>Oakland</t>
  </si>
  <si>
    <t>18 Church Street</t>
  </si>
  <si>
    <t>04963-1321</t>
  </si>
  <si>
    <t>Pittston</t>
  </si>
  <si>
    <t>P.O. Box 417</t>
  </si>
  <si>
    <t>576 Tower Road</t>
  </si>
  <si>
    <t>PO Box 74</t>
  </si>
  <si>
    <t>Vienna</t>
  </si>
  <si>
    <t>5660 Mayflower Hill</t>
  </si>
  <si>
    <t>200 Kennedy Memorial Drive</t>
  </si>
  <si>
    <t>Winslow</t>
  </si>
  <si>
    <t>149 North Street</t>
  </si>
  <si>
    <t>350 Lovejoy, Colby College Waterville</t>
  </si>
  <si>
    <t>5274 Mayflower Hill</t>
  </si>
  <si>
    <t>Thomas College</t>
  </si>
  <si>
    <t>180 West River Road</t>
  </si>
  <si>
    <t>73 Elm Street</t>
  </si>
  <si>
    <t>P. O. Box 243</t>
  </si>
  <si>
    <t>c/o Winslow Public Library</t>
  </si>
  <si>
    <t>136 Halifax Street</t>
  </si>
  <si>
    <t>RR 4, Box 190</t>
  </si>
  <si>
    <t>04901-7636</t>
  </si>
  <si>
    <t>39 Bowdoin Street</t>
  </si>
  <si>
    <t>Winthrop</t>
  </si>
  <si>
    <t>Mercer</t>
  </si>
  <si>
    <t>Alice L Pendleton Library</t>
  </si>
  <si>
    <t>Belfast Free Library</t>
  </si>
  <si>
    <t>Bryant Stove &amp; Music Museum</t>
  </si>
  <si>
    <t>Carver Memorial Library</t>
  </si>
  <si>
    <t>City Point Central Railroad Museum</t>
  </si>
  <si>
    <t>Freedom Historical Society</t>
  </si>
  <si>
    <t>Greene Plantation Historical Society</t>
  </si>
  <si>
    <t>International Maritime Library</t>
  </si>
  <si>
    <t>Knox Historical Society</t>
  </si>
  <si>
    <t>Liberty Historical Society</t>
  </si>
  <si>
    <t>Lincolnville Historical Soc./School House Museum</t>
  </si>
  <si>
    <t>Monroe Community Library</t>
  </si>
  <si>
    <t>Montville Historical Society</t>
  </si>
  <si>
    <t>Morrill Historical Society</t>
  </si>
  <si>
    <t>Palermo Historical Society</t>
  </si>
  <si>
    <t>Prospect Historical Society</t>
  </si>
  <si>
    <t>Searsmont Historical Society</t>
  </si>
  <si>
    <t>Searsmont Town Library</t>
  </si>
  <si>
    <t>Searsport Historical Society</t>
  </si>
  <si>
    <t>Monhegan Memorial Library</t>
  </si>
  <si>
    <t>Newcastle Historical Society</t>
  </si>
  <si>
    <t>Rutherford Library</t>
  </si>
  <si>
    <t>Skidompha Public Library</t>
  </si>
  <si>
    <t>Southport Memorial Library</t>
  </si>
  <si>
    <t>Squirrel Island Historical Society</t>
  </si>
  <si>
    <t>St. Andrews Hospital &amp; Healthcare Ctr Library</t>
  </si>
  <si>
    <t>Thompson Ice House Museum</t>
  </si>
  <si>
    <t>Westport Island History Committee</t>
  </si>
  <si>
    <t>P.O. Box 204</t>
  </si>
  <si>
    <t>414 Center Road</t>
  </si>
  <si>
    <t>Montville</t>
  </si>
  <si>
    <t>94 Poors Mill Road</t>
  </si>
  <si>
    <t>Morrill</t>
  </si>
  <si>
    <t>PO BOX 280</t>
  </si>
  <si>
    <t>Prospect</t>
  </si>
  <si>
    <t>PO Box 177</t>
  </si>
  <si>
    <t>92 Spout Hill Road</t>
  </si>
  <si>
    <t>PO Box 167</t>
  </si>
  <si>
    <t>Unity</t>
  </si>
  <si>
    <t>P.O. Box 56</t>
  </si>
  <si>
    <t>Searsmont</t>
  </si>
  <si>
    <t>04973-0104</t>
  </si>
  <si>
    <t>P.O. Box 28</t>
  </si>
  <si>
    <t>04974-0130</t>
  </si>
  <si>
    <t>P.O. Box 101</t>
  </si>
  <si>
    <t>Stockton Springs</t>
  </si>
  <si>
    <t>Unity College</t>
  </si>
  <si>
    <t>HC 78 - Box 1</t>
  </si>
  <si>
    <t>552 E. Thorndike Road</t>
  </si>
  <si>
    <t>Troy</t>
  </si>
  <si>
    <t>South Coop</t>
  </si>
  <si>
    <t>90 Quaker Hill Rd.</t>
  </si>
  <si>
    <t>P.O. Box 134</t>
  </si>
  <si>
    <t>P.O. Box 342</t>
  </si>
  <si>
    <t>P.O. Box 650</t>
  </si>
  <si>
    <t>Stratton</t>
  </si>
  <si>
    <t>Bangor Theological Seminary--Bangor Campus</t>
  </si>
  <si>
    <t>Beal College Library</t>
  </si>
  <si>
    <t>Eastern Maine Medical Center</t>
  </si>
  <si>
    <t>Hose 5 Fire Museum</t>
  </si>
  <si>
    <t>Husson University Library</t>
  </si>
  <si>
    <t>Isaac Farrar Mansion</t>
  </si>
  <si>
    <t>Maine Aviation Historical Society</t>
  </si>
  <si>
    <t>St. Joseph Hospital Library</t>
  </si>
  <si>
    <t>University of Maine Museum of Art</t>
  </si>
  <si>
    <t>Winslow Historical Preservation Committee</t>
  </si>
  <si>
    <t>Winslow Public Library</t>
  </si>
  <si>
    <t>Bailey Public Library</t>
  </si>
  <si>
    <t>Michael Klahr Center</t>
  </si>
  <si>
    <t>University of Maine at Augusta</t>
  </si>
  <si>
    <t>46 University Drive</t>
  </si>
  <si>
    <t>04330-9410</t>
  </si>
  <si>
    <t>45 Winthrop St.</t>
  </si>
  <si>
    <t>04330-5599</t>
  </si>
  <si>
    <t>PO Box 982</t>
  </si>
  <si>
    <t>04332-0982</t>
  </si>
  <si>
    <t>22 State House Station</t>
  </si>
  <si>
    <t>6 East Chestnut Street</t>
  </si>
  <si>
    <t>43 State House Station, RM 204</t>
  </si>
  <si>
    <t>210 State Street</t>
  </si>
  <si>
    <t>36 Hospital St.</t>
  </si>
  <si>
    <t>289 Maine Avenue</t>
  </si>
  <si>
    <t>2769 Main Street</t>
  </si>
  <si>
    <t>Fayette</t>
  </si>
  <si>
    <t>2006 Main St.</t>
  </si>
  <si>
    <t>04349-3508</t>
  </si>
  <si>
    <t>115 Second St.</t>
  </si>
  <si>
    <t>Dexter Historical Society</t>
  </si>
  <si>
    <t>Bangor Police Museum</t>
  </si>
  <si>
    <t>Eddington Historical Society</t>
  </si>
  <si>
    <t>Exeter Historical Society</t>
  </si>
  <si>
    <t>Garland Historical Society</t>
  </si>
  <si>
    <t>Lyndon Oak Memorial Library</t>
  </si>
  <si>
    <t>Glenburn Library</t>
  </si>
  <si>
    <t>Dyer Community Library</t>
  </si>
  <si>
    <t>Ecotat Gardens and Arboretum</t>
  </si>
  <si>
    <t>Hermon Historical Society</t>
  </si>
  <si>
    <t>Memorial Historical Society</t>
  </si>
  <si>
    <t>Thomas Free Library</t>
  </si>
  <si>
    <t>Penobscot Nation Museum</t>
  </si>
  <si>
    <t>Webb Museum of Vintage Fashion</t>
  </si>
  <si>
    <t>Case Memorial Library</t>
  </si>
  <si>
    <t>Levant Heritage Library</t>
  </si>
  <si>
    <t>Lee Historical Society and Museum</t>
  </si>
  <si>
    <t>Lincoln Historical Society</t>
  </si>
  <si>
    <t>Lee Library</t>
  </si>
  <si>
    <t>Lincoln Memorial Library</t>
  </si>
  <si>
    <t>Mattawamkeag Public Library</t>
  </si>
  <si>
    <t>Ambajejus Boomhouse Museum</t>
  </si>
  <si>
    <t>Antique Snowmobile Museum</t>
  </si>
  <si>
    <t>Old Town Public Library</t>
  </si>
  <si>
    <t>Princess Wahtahwaso's Teepee</t>
  </si>
  <si>
    <t>Orono Historical Society</t>
  </si>
  <si>
    <t>Orono Public Library</t>
  </si>
  <si>
    <t>Orrington Historical Society`</t>
  </si>
  <si>
    <t>Orrington Public Library</t>
  </si>
  <si>
    <t>Passadumkeag Historical Society, Inc.</t>
  </si>
  <si>
    <t>Patten Historical Society</t>
  </si>
  <si>
    <t>Veterans Memorial Library</t>
  </si>
  <si>
    <t>Stetson Public Library</t>
  </si>
  <si>
    <t>Cole Memorial Library</t>
  </si>
  <si>
    <t>Dixmont Historical Society</t>
  </si>
  <si>
    <t>PO Box 1329</t>
  </si>
  <si>
    <t>04402-1329</t>
  </si>
  <si>
    <t>PO Box 926</t>
  </si>
  <si>
    <t>656 State Street</t>
  </si>
  <si>
    <t>PO Box 411</t>
  </si>
  <si>
    <t>04402-0411</t>
  </si>
  <si>
    <t>99 Farm Road</t>
  </si>
  <si>
    <t>354 Hogan Road</t>
  </si>
  <si>
    <t>489 State St.</t>
  </si>
  <si>
    <t>247 State Street</t>
  </si>
  <si>
    <t>1 College Circle</t>
  </si>
  <si>
    <t>Bangor-Brewer YWCA</t>
  </si>
  <si>
    <t>17 Second Street</t>
  </si>
  <si>
    <t>P.O. Box 2641</t>
  </si>
  <si>
    <t>360 Broadway</t>
  </si>
  <si>
    <t>PO Box 403</t>
  </si>
  <si>
    <t>85 Texas Avenue, Belfast H</t>
  </si>
  <si>
    <t>Norembega Hall</t>
  </si>
  <si>
    <t>40 Harlow Street</t>
  </si>
  <si>
    <t>1163 Main Road</t>
  </si>
  <si>
    <t>Bradford</t>
  </si>
  <si>
    <t>100 S. Main St</t>
  </si>
  <si>
    <t>80 North Main St</t>
  </si>
  <si>
    <t>641 So. Main St.</t>
  </si>
  <si>
    <t>P.O. Box 214</t>
  </si>
  <si>
    <t>Carmel</t>
  </si>
  <si>
    <t>P.O. Box 186</t>
  </si>
  <si>
    <t>21 Atkinson Road</t>
  </si>
  <si>
    <t>Charleston</t>
  </si>
  <si>
    <t>P.O. Box 120</t>
  </si>
  <si>
    <t>Corinna</t>
  </si>
  <si>
    <t>Stockton Springs Historical Society</t>
  </si>
  <si>
    <t>Thorndike Historical Society</t>
  </si>
  <si>
    <t>Troy Historical Society</t>
  </si>
  <si>
    <t>Unity College Museum of Art</t>
  </si>
  <si>
    <t>Unity Historical Society, Inc.</t>
  </si>
  <si>
    <t>Winterport Memorial Library</t>
  </si>
  <si>
    <t>Winterport Union Meeting House, Inc.</t>
  </si>
  <si>
    <t>106 High Street</t>
  </si>
  <si>
    <t>04915-6346</t>
  </si>
  <si>
    <t>Thorndike</t>
  </si>
  <si>
    <t>12 Union Street</t>
  </si>
  <si>
    <t>Frankfort</t>
  </si>
  <si>
    <t>Freedom</t>
  </si>
  <si>
    <t>169 Howard Road</t>
  </si>
  <si>
    <t>Belmont</t>
  </si>
  <si>
    <t>Winterport</t>
  </si>
  <si>
    <t>56 Flat Road</t>
  </si>
  <si>
    <t>173 West Main Street</t>
  </si>
  <si>
    <t>Garland</t>
  </si>
  <si>
    <t>287 Dexter Road</t>
  </si>
  <si>
    <t>991 Hudson Road</t>
  </si>
  <si>
    <t>Glenburn</t>
  </si>
  <si>
    <t>04401-1610</t>
  </si>
  <si>
    <t>269 Main Road North</t>
  </si>
  <si>
    <t>PO Box 6233</t>
  </si>
  <si>
    <t>2699 Route 2 Annis Road</t>
  </si>
  <si>
    <t>Hermon</t>
  </si>
  <si>
    <t>574 Wing Road</t>
  </si>
  <si>
    <t>Howland</t>
  </si>
  <si>
    <t>PO Box 386</t>
  </si>
  <si>
    <t>8 Main Street</t>
  </si>
  <si>
    <t>Indian Island</t>
  </si>
  <si>
    <t>12 Down Street</t>
  </si>
  <si>
    <t>911 Stetson Road</t>
  </si>
  <si>
    <t>Kenduskeag</t>
  </si>
  <si>
    <t>Levant</t>
  </si>
  <si>
    <t>29 Winn Road</t>
  </si>
  <si>
    <t>04455-421</t>
  </si>
  <si>
    <t>63 Main Street</t>
  </si>
  <si>
    <t>04457-1236</t>
  </si>
  <si>
    <t>PO Box 259</t>
  </si>
  <si>
    <t>Mattawamkeag</t>
  </si>
  <si>
    <t>Medway</t>
  </si>
  <si>
    <t>P.O. Box 362</t>
  </si>
  <si>
    <t xml:space="preserve">Northern Timber Cruisers </t>
  </si>
  <si>
    <t>PO Box 269</t>
  </si>
  <si>
    <t>Milllinocket</t>
  </si>
  <si>
    <t>Newburgh</t>
  </si>
  <si>
    <t>265 Main street</t>
  </si>
  <si>
    <t>04469-5719</t>
  </si>
  <si>
    <t>595 Forest Ave.</t>
  </si>
  <si>
    <t>39 Pine St.</t>
  </si>
  <si>
    <t>5729 Fogler Library</t>
  </si>
  <si>
    <t>Center Drive</t>
  </si>
  <si>
    <t>RR3 Box101</t>
  </si>
  <si>
    <t>Passadumkeag</t>
  </si>
  <si>
    <t>PO Box 834</t>
  </si>
  <si>
    <t>38 Main St</t>
  </si>
  <si>
    <t>P.O. Box 695</t>
  </si>
  <si>
    <t>04765-0695</t>
  </si>
  <si>
    <t>789 Hammet Road</t>
  </si>
  <si>
    <t>West Enfield</t>
  </si>
  <si>
    <t>P.O. Box 100</t>
  </si>
  <si>
    <t>Dixmont</t>
  </si>
  <si>
    <t>Carrabassett Valley Public Library</t>
  </si>
  <si>
    <t>Carthage Historical Society</t>
  </si>
  <si>
    <t>Chesterville Heritage Society</t>
  </si>
  <si>
    <t>Farmington Historical Society</t>
  </si>
  <si>
    <t>Farmington Public Library</t>
  </si>
  <si>
    <t>Franklin Memorial Hospital Ben Franklin Center Library</t>
  </si>
  <si>
    <t>Little Red Schoolhouse Museum</t>
  </si>
  <si>
    <t>Nordica Memorial Association</t>
  </si>
  <si>
    <t>Industry Historical Society</t>
  </si>
  <si>
    <t>Jay Historical Society</t>
  </si>
  <si>
    <t>Maine's Paper &amp; Heritage Museum</t>
  </si>
  <si>
    <t>Western Maine Paper and Heritage Museum</t>
  </si>
  <si>
    <t>Webster Library Association</t>
  </si>
  <si>
    <t>New Sharon Historical Society</t>
  </si>
  <si>
    <t>New Vineyard Historical Society</t>
  </si>
  <si>
    <t>New Vineyard Public Library</t>
  </si>
  <si>
    <t>Jay-Niles Memorial Library</t>
  </si>
  <si>
    <t>Firebird Foundation Anthropological Research</t>
  </si>
  <si>
    <t>Madrid Historical Society</t>
  </si>
  <si>
    <t>Phillips Historical Society</t>
  </si>
  <si>
    <t>Phillips Public Library</t>
  </si>
  <si>
    <t>Rangeley Lakes Region Logging Museum</t>
  </si>
  <si>
    <t>John B. Curtis Free Public Library</t>
  </si>
  <si>
    <t>Brewer Public Library</t>
  </si>
  <si>
    <t>Brewer Public Safety Museum</t>
  </si>
  <si>
    <t>Franco-American Women's Institute</t>
  </si>
  <si>
    <t>Carmel Historical Society</t>
  </si>
  <si>
    <t>Simpson Memorial Library</t>
  </si>
  <si>
    <t>Charleston Historical Society</t>
  </si>
  <si>
    <t>Charleston Public Library</t>
  </si>
  <si>
    <t>Stewart Free Library</t>
  </si>
  <si>
    <t>Atkins Memorial Library</t>
  </si>
  <si>
    <t>Abbott Memorial Library</t>
  </si>
  <si>
    <t>3209 Carrabassett Drive</t>
  </si>
  <si>
    <t>Carrabassett Valley</t>
  </si>
  <si>
    <t>Carthage</t>
  </si>
  <si>
    <t>04224</t>
  </si>
  <si>
    <t>Chesterville</t>
  </si>
  <si>
    <t>University of Maine at Farmington</t>
  </si>
  <si>
    <t>04938</t>
  </si>
  <si>
    <t>P.O. Box 575</t>
  </si>
  <si>
    <t>117 Academy Street</t>
  </si>
  <si>
    <t>111 Franklin Health Commons</t>
  </si>
  <si>
    <t>P.O. Box 750</t>
  </si>
  <si>
    <t>116 Nordica Lane</t>
  </si>
  <si>
    <t>116 South Street</t>
  </si>
  <si>
    <t>352 West Mills Road</t>
  </si>
  <si>
    <t>Industry</t>
  </si>
  <si>
    <t>04239</t>
  </si>
  <si>
    <t>P O Box 293</t>
  </si>
  <si>
    <t>04239-0293</t>
  </si>
  <si>
    <t>New Sharon</t>
  </si>
  <si>
    <t>04955</t>
  </si>
  <si>
    <t>New Vineyard</t>
  </si>
  <si>
    <t>P.O. Box 256</t>
  </si>
  <si>
    <t>04956</t>
  </si>
  <si>
    <t>P.O. Box 255</t>
  </si>
  <si>
    <t>North Jay</t>
  </si>
  <si>
    <t>04262</t>
  </si>
  <si>
    <t>P.O. Box 5008</t>
  </si>
  <si>
    <t>P O Box B</t>
  </si>
  <si>
    <t>Philips</t>
  </si>
  <si>
    <t>04966</t>
  </si>
  <si>
    <t>PO Box 122</t>
  </si>
  <si>
    <t>04966-9723</t>
  </si>
  <si>
    <t>P.O. Box O</t>
  </si>
  <si>
    <t>P.O. Box 1150</t>
  </si>
  <si>
    <t>P.O. Box 687</t>
  </si>
  <si>
    <t>171 Main St.</t>
  </si>
  <si>
    <t>P.O. Box 15</t>
  </si>
  <si>
    <t>04982</t>
  </si>
  <si>
    <t>P.O. Box 629</t>
  </si>
  <si>
    <t>Strong</t>
  </si>
  <si>
    <t>04983-0629</t>
  </si>
  <si>
    <t>PO Box 133</t>
  </si>
  <si>
    <t>PO Box 120</t>
  </si>
  <si>
    <t>6 Goodspeed Street</t>
  </si>
  <si>
    <t>P.O. Box 454</t>
  </si>
  <si>
    <t>04294-0454</t>
  </si>
  <si>
    <t>MA</t>
  </si>
  <si>
    <t>NH</t>
  </si>
  <si>
    <t>Range Light Keepers</t>
  </si>
  <si>
    <t>Bath Historical Society</t>
  </si>
  <si>
    <t>Bath Iron Works Archive</t>
  </si>
  <si>
    <t>Maine's First Ship</t>
  </si>
  <si>
    <t>Patten Free Library</t>
  </si>
  <si>
    <t>Maine Ulster Scots</t>
  </si>
  <si>
    <t>Bowdoinham Historical Society</t>
  </si>
  <si>
    <t>Laura E. Richards Library</t>
  </si>
  <si>
    <t>Albert F. Totman Public Library</t>
  </si>
  <si>
    <t>Friends of Merrymeeting Bay</t>
  </si>
  <si>
    <t>Friends of Swan Island</t>
  </si>
  <si>
    <t>Isaac Umberhine Library</t>
  </si>
  <si>
    <t>German-American Club</t>
  </si>
  <si>
    <t>McTeague Higbee Law Library</t>
  </si>
  <si>
    <t>Topsham Historical Committee</t>
  </si>
  <si>
    <t>Topsham Historical Society</t>
  </si>
  <si>
    <t>Topsham Public Library</t>
  </si>
  <si>
    <t>8 Levi Stewart Drive</t>
  </si>
  <si>
    <t>04427-3215</t>
  </si>
  <si>
    <t>P.O. Box 103</t>
  </si>
  <si>
    <t>1 Church Street</t>
  </si>
  <si>
    <t>Dexter</t>
  </si>
  <si>
    <t>P.O. Box 481</t>
  </si>
  <si>
    <t>240 Main Street</t>
  </si>
  <si>
    <t>53 Main St.</t>
  </si>
  <si>
    <t>East Millinocket</t>
  </si>
  <si>
    <t>906 Main St. Municipal Building</t>
  </si>
  <si>
    <t>Eddington</t>
  </si>
  <si>
    <t>04428-3024</t>
  </si>
  <si>
    <t>PO Box 141</t>
  </si>
  <si>
    <t>Exeter</t>
  </si>
  <si>
    <t>04435-0141</t>
  </si>
  <si>
    <t>61 White Road</t>
  </si>
  <si>
    <t>Bowdoinham</t>
  </si>
  <si>
    <t>04008</t>
  </si>
  <si>
    <t>13A School St.</t>
  </si>
  <si>
    <t>04008-4428</t>
  </si>
  <si>
    <t>04548-0456</t>
  </si>
  <si>
    <t>28 Parker Head Road</t>
  </si>
  <si>
    <t>Phippsburg</t>
  </si>
  <si>
    <t>04562-9999</t>
  </si>
  <si>
    <t>P.O. Box 21</t>
  </si>
  <si>
    <t>04562</t>
  </si>
  <si>
    <t>PO Box 233</t>
  </si>
  <si>
    <t>42 Stevens Road</t>
  </si>
  <si>
    <t>Po Box 246</t>
  </si>
  <si>
    <t>86 Main Stree</t>
  </si>
  <si>
    <t>Topsham</t>
  </si>
  <si>
    <t>04086</t>
  </si>
  <si>
    <t>P.O. Box 5000</t>
  </si>
  <si>
    <t>Four Union Park</t>
  </si>
  <si>
    <t>100 Main Street</t>
  </si>
  <si>
    <t>25 Foreside Rd</t>
  </si>
  <si>
    <t>West Bath</t>
  </si>
  <si>
    <t>P.O. Box 98</t>
  </si>
  <si>
    <t>Gorham</t>
  </si>
  <si>
    <t>Durham</t>
  </si>
  <si>
    <t>Historical Society of the Town of Hancock, ME</t>
  </si>
  <si>
    <t>PO Box 212</t>
  </si>
  <si>
    <t>04640-0212</t>
  </si>
  <si>
    <t>Acadian-Heritage Society</t>
  </si>
  <si>
    <t>159 E. Andover Road</t>
  </si>
  <si>
    <t>Acton-Shapleigh Historical Society</t>
  </si>
  <si>
    <t>122 Emery Mills Road</t>
  </si>
  <si>
    <t>Shapleigh</t>
  </si>
  <si>
    <t>Albany Improvement Association</t>
  </si>
  <si>
    <t>PO Box 1213</t>
  </si>
  <si>
    <t>Albion Historical Society</t>
  </si>
  <si>
    <t>P.O. Box 68</t>
  </si>
  <si>
    <t>Albion</t>
  </si>
  <si>
    <t>238 Pleasant Hill Rd.</t>
  </si>
  <si>
    <t>Alfred Historical Committee</t>
  </si>
  <si>
    <t>PO 667</t>
  </si>
  <si>
    <t>Alfred Historical Society</t>
  </si>
  <si>
    <t>21 Riverside Drive</t>
  </si>
  <si>
    <t>Andover Public Library</t>
  </si>
  <si>
    <t>46 Church St</t>
  </si>
  <si>
    <t>Arnold Expedition Historical Society</t>
  </si>
  <si>
    <t>60 Burnham Rd</t>
  </si>
  <si>
    <t>Arundel Historical Society</t>
  </si>
  <si>
    <t>3 Talbot Drive</t>
  </si>
  <si>
    <t>Arundel</t>
  </si>
  <si>
    <t>Athens Historical Society</t>
  </si>
  <si>
    <t>Athens</t>
  </si>
  <si>
    <t>Auburn Fire Department Museum</t>
  </si>
  <si>
    <t>Central Station</t>
  </si>
  <si>
    <t>550 Minot Avenue</t>
  </si>
  <si>
    <t>Auburn</t>
  </si>
  <si>
    <t>Auburn Public Library</t>
  </si>
  <si>
    <t>Auburn-Lewiston Sports Hall of Fame</t>
  </si>
  <si>
    <t>PO Box 59</t>
  </si>
  <si>
    <t>Baldwin Historical Society</t>
  </si>
  <si>
    <t>P.O. Box 49</t>
  </si>
  <si>
    <t>East Baldwin</t>
  </si>
  <si>
    <t>Barnard Historical Society</t>
  </si>
  <si>
    <t>166 Barnard Road</t>
  </si>
  <si>
    <t>Bates College Museum of Art</t>
  </si>
  <si>
    <t>Olin Arts Center</t>
  </si>
  <si>
    <t>75 Russell Street</t>
  </si>
  <si>
    <t>Baxter House Museum</t>
  </si>
  <si>
    <t>Baxter Memorial Library/Baxter Museum</t>
  </si>
  <si>
    <t>71 South St.</t>
  </si>
  <si>
    <t>Biddeford Historical Society</t>
  </si>
  <si>
    <t>Bingham Union Library</t>
  </si>
  <si>
    <t>Blacksmith Shop Museum</t>
  </si>
  <si>
    <t>Bolsters Mills Village Library</t>
  </si>
  <si>
    <t>Bonney Memorial Library</t>
  </si>
  <si>
    <t>36 Main Street</t>
  </si>
  <si>
    <t>Cornish</t>
  </si>
  <si>
    <t>3000 College Station</t>
  </si>
  <si>
    <t>P.O. Box 4</t>
  </si>
  <si>
    <t>Rangeley Public Library</t>
  </si>
  <si>
    <t>Wilhelm Reich Museum</t>
  </si>
  <si>
    <t>Dead River Area Historical Society</t>
  </si>
  <si>
    <t>Stratton Public Library</t>
  </si>
  <si>
    <t>Strong Historical Society</t>
  </si>
  <si>
    <t>Weld Free Public Library</t>
  </si>
  <si>
    <t>Wilton Free Public Library</t>
  </si>
  <si>
    <t>Byron Historical Society</t>
  </si>
  <si>
    <t>1 Byron Village Rd</t>
  </si>
  <si>
    <t>Byron</t>
  </si>
  <si>
    <t>Calais Regional Hospital Library</t>
  </si>
  <si>
    <t>24 Hospital Lane</t>
  </si>
  <si>
    <t>Cambridge Historical Society</t>
  </si>
  <si>
    <t>Canton Historical Society</t>
  </si>
  <si>
    <t>Cape Elizabeth Historical Preservation Society</t>
  </si>
  <si>
    <t>Thomas Memorial Library</t>
  </si>
  <si>
    <t>6 Scott Dyer Rd.</t>
  </si>
  <si>
    <t>Cape Elizabeth</t>
  </si>
  <si>
    <t>Springvale</t>
  </si>
  <si>
    <t>Cary Medical Center Library</t>
  </si>
  <si>
    <t>163 Van Buren Road</t>
  </si>
  <si>
    <t>Casco Public Library</t>
  </si>
  <si>
    <t>PO Box 420</t>
  </si>
  <si>
    <t>Casco</t>
  </si>
  <si>
    <t>Central Maine Comm. College Library</t>
  </si>
  <si>
    <t>1250 Turner Street</t>
  </si>
  <si>
    <t>300 Main Street</t>
  </si>
  <si>
    <t>Charlotte E. Hobbs Memorial Library</t>
  </si>
  <si>
    <t>227 Main Street</t>
  </si>
  <si>
    <t>Chebeague Island Library</t>
  </si>
  <si>
    <t>247 South Road, Unit 3</t>
  </si>
  <si>
    <t>Chelsea Historical Society</t>
  </si>
  <si>
    <t>117 Ferry Road</t>
  </si>
  <si>
    <t>Chelsea</t>
  </si>
  <si>
    <t>Chesuncook Village Historical Preservation Association, Inc.</t>
  </si>
  <si>
    <t>HC 76</t>
  </si>
  <si>
    <t>Box 656</t>
  </si>
  <si>
    <t>Chesuncook Village</t>
  </si>
  <si>
    <t>Children's Discovery Museum</t>
  </si>
  <si>
    <t>171 Capitol St, Suite 2</t>
  </si>
  <si>
    <t>Children's Museum and Theatre of Maine</t>
  </si>
  <si>
    <t>142 Free St</t>
  </si>
  <si>
    <t>China Historical Preservation Commission</t>
  </si>
  <si>
    <t>571 Lakeview Drive</t>
  </si>
  <si>
    <t>China</t>
  </si>
  <si>
    <t>Cliff Island Library</t>
  </si>
  <si>
    <t>Community Library</t>
  </si>
  <si>
    <t>10 John Street</t>
  </si>
  <si>
    <t>Lyman</t>
  </si>
  <si>
    <t>Conway Public Library/Henney History Room</t>
  </si>
  <si>
    <t>15 E Main St</t>
  </si>
  <si>
    <t>Conway</t>
  </si>
  <si>
    <t>Coolidge Library</t>
  </si>
  <si>
    <t>Cornville Historical Society</t>
  </si>
  <si>
    <t>161 West Ridge Road</t>
  </si>
  <si>
    <t>Cornville</t>
  </si>
  <si>
    <t>Craig Brook National Fish Hatchery</t>
  </si>
  <si>
    <t>Cumberland Fair Museum</t>
  </si>
  <si>
    <t>c/o Robert W. Dyke</t>
  </si>
  <si>
    <t>Cumberland</t>
  </si>
  <si>
    <t>Curtis Memorial Library</t>
  </si>
  <si>
    <t>Davis Memorial Library</t>
  </si>
  <si>
    <t>928 Cape Road</t>
  </si>
  <si>
    <t>Limington</t>
  </si>
  <si>
    <t>2 Jessi Lane</t>
  </si>
  <si>
    <t>04039-9702</t>
  </si>
  <si>
    <t>Durham Historical Society</t>
  </si>
  <si>
    <t>East Blue Hill Public Library</t>
  </si>
  <si>
    <t>East Blue Hill</t>
  </si>
  <si>
    <t>Eliot Historical Society</t>
  </si>
  <si>
    <t>44 Creek Crossing</t>
  </si>
  <si>
    <t>Embden Historical Society</t>
  </si>
  <si>
    <t>Finnish-American Heritage Society</t>
  </si>
  <si>
    <t>PO Box 294</t>
  </si>
  <si>
    <t>West Paris</t>
  </si>
  <si>
    <t>9 Cleaveland Street</t>
  </si>
  <si>
    <t>Fort Fairfield Historical Society</t>
  </si>
  <si>
    <t>34 Demsmore Rd.</t>
  </si>
  <si>
    <t>Littlefield School Hist. Soc. and Museum</t>
  </si>
  <si>
    <t>West Bath Historical Society</t>
  </si>
  <si>
    <t>Woolwich Historical Society</t>
  </si>
  <si>
    <t>58  IronMine Rd</t>
  </si>
  <si>
    <t>Arrowsic</t>
  </si>
  <si>
    <t>700 Washington Street</t>
  </si>
  <si>
    <t>72 Front Street, Suite 3</t>
  </si>
  <si>
    <t>PO Box 231</t>
  </si>
  <si>
    <t>Bowdoin</t>
  </si>
  <si>
    <t>Friends of Riverton Trolley Park</t>
  </si>
  <si>
    <t>60 Skillings Road</t>
  </si>
  <si>
    <t>Friends of the Kotzschmar Organ</t>
  </si>
  <si>
    <t>Biddeford Pool</t>
  </si>
  <si>
    <t>Fryeburg Academy Archives</t>
  </si>
  <si>
    <t>745 Main Street</t>
  </si>
  <si>
    <t>Fryeburg</t>
  </si>
  <si>
    <t>Fryeburg Historical Society Museum</t>
  </si>
  <si>
    <t>Gardner Roberts Memorial Library</t>
  </si>
  <si>
    <t>General Theological Library</t>
  </si>
  <si>
    <t>Gilead Historical Society</t>
  </si>
  <si>
    <t xml:space="preserve">2007 North Road </t>
  </si>
  <si>
    <t>Gilead</t>
  </si>
  <si>
    <t>Gorham Historical Society</t>
  </si>
  <si>
    <t>28 School Street</t>
  </si>
  <si>
    <t>Greenwood Historical Society</t>
  </si>
  <si>
    <t>Greenwood</t>
  </si>
  <si>
    <t>Guilford Historical Society</t>
  </si>
  <si>
    <t>Guilford</t>
  </si>
  <si>
    <t>25 June Street</t>
  </si>
  <si>
    <t>Hannaford Bros. Co. Corporate Archives</t>
  </si>
  <si>
    <t>Harmony Historical Society</t>
  </si>
  <si>
    <t>Harmony</t>
  </si>
  <si>
    <t>Harpswell Historical Society</t>
  </si>
  <si>
    <t>Harpswell</t>
  </si>
  <si>
    <t>Harrison Historical Society</t>
  </si>
  <si>
    <t>Harrison</t>
  </si>
  <si>
    <t>Hartland Historical Society</t>
  </si>
  <si>
    <t>PO Box 173</t>
  </si>
  <si>
    <t>Hartland</t>
  </si>
  <si>
    <t>Harvey Butler Memorial Rhododendron Sanctuary</t>
  </si>
  <si>
    <t>c/o New England Wild Flower Society</t>
  </si>
  <si>
    <t>180 Hememway Rd</t>
  </si>
  <si>
    <t>Framingham</t>
  </si>
  <si>
    <t>Harvey Memorial Library</t>
  </si>
  <si>
    <t>771 State Highway 150</t>
  </si>
  <si>
    <t>Parkman</t>
  </si>
  <si>
    <t>Hebron Academy Library</t>
  </si>
  <si>
    <t>Historical Society of Newfield</t>
  </si>
  <si>
    <t>P.O. Box 82</t>
  </si>
  <si>
    <t>Historical Society of Wells &amp; Ogunquit</t>
  </si>
  <si>
    <t>PO Box 801</t>
  </si>
  <si>
    <t>Wells</t>
  </si>
  <si>
    <t>04090-0801</t>
  </si>
  <si>
    <t>Hollis Center Public Library</t>
  </si>
  <si>
    <t>14 Little Falls Road</t>
  </si>
  <si>
    <t>Houlton Historical Society</t>
  </si>
  <si>
    <t>69 Elm St.</t>
  </si>
  <si>
    <t>P.O. Box 399</t>
  </si>
  <si>
    <t>41 High Street</t>
  </si>
  <si>
    <t>Indian Township Museum</t>
  </si>
  <si>
    <t>International Cryptozoology Museum</t>
  </si>
  <si>
    <t>11 Avon Street</t>
  </si>
  <si>
    <t>Islesford Library</t>
  </si>
  <si>
    <t>Mosswood Road</t>
  </si>
  <si>
    <t>Islesford</t>
  </si>
  <si>
    <t>Italian Heritage Center</t>
  </si>
  <si>
    <t>40 Westland Ave.</t>
  </si>
  <si>
    <t>Kaler-Vaill Memorial Home</t>
  </si>
  <si>
    <t>382 Black Point Road</t>
  </si>
  <si>
    <t>Kennebunkport Historical Society</t>
  </si>
  <si>
    <t>LL Building 15 Casco Street</t>
  </si>
  <si>
    <t>Lebanon Historical Society</t>
  </si>
  <si>
    <t>Lebanon</t>
  </si>
  <si>
    <t>Lewis Dana Hill Memorial Library</t>
  </si>
  <si>
    <t>Bridgton Academy Library</t>
  </si>
  <si>
    <t>PO Box 190</t>
  </si>
  <si>
    <t>69 US Route 1</t>
  </si>
  <si>
    <t>North Bridgton</t>
  </si>
  <si>
    <t>Bridgton Hospital, Skillin Health Library</t>
  </si>
  <si>
    <t>PO Box 230</t>
  </si>
  <si>
    <t>South High Street</t>
  </si>
  <si>
    <t>Brownville</t>
  </si>
  <si>
    <t>04414</t>
  </si>
  <si>
    <t>Buckfield Historical Society</t>
  </si>
  <si>
    <t>Buckfield</t>
  </si>
  <si>
    <t>7 Joe Webster Road</t>
  </si>
  <si>
    <t>Lisbon Historical Society</t>
  </si>
  <si>
    <t>Lisbon Falls</t>
  </si>
  <si>
    <t>04252-0246</t>
  </si>
  <si>
    <t>West Bath Town Office</t>
  </si>
  <si>
    <t>620 Foster's Point Road</t>
  </si>
  <si>
    <t>Ludden Memorial Library</t>
  </si>
  <si>
    <t>PO Box 805</t>
  </si>
  <si>
    <t>Madison Public Library</t>
  </si>
  <si>
    <t>12 Old Point Avenue</t>
  </si>
  <si>
    <t>519 Congress St.</t>
  </si>
  <si>
    <t>Maine Coast Memorial Hospital Library</t>
  </si>
  <si>
    <t>50 Union Street</t>
  </si>
  <si>
    <t>Maine College of Art</t>
  </si>
  <si>
    <t>522 Congress Street</t>
  </si>
  <si>
    <t>17 Mallison Street</t>
  </si>
  <si>
    <t>South Windham</t>
  </si>
  <si>
    <t>Mechanic Falls</t>
  </si>
  <si>
    <t>Maine Educational Center for the Deaf and Hard of Hearing Library</t>
  </si>
  <si>
    <t>Governor Baxter School for the Deaf</t>
  </si>
  <si>
    <t>1 Mackworth Island</t>
  </si>
  <si>
    <t>Maine Franco-American Genealogical Society</t>
  </si>
  <si>
    <t>Maine Jewish Museum</t>
  </si>
  <si>
    <t>267 Congress St</t>
  </si>
  <si>
    <t>Maine Mineral and Gem Museum</t>
  </si>
  <si>
    <t>103 Main St</t>
  </si>
  <si>
    <t>Maine Museum of Photographic Arts</t>
  </si>
  <si>
    <t>240 Concord Street West</t>
  </si>
  <si>
    <t>Mainely Critters Museum</t>
  </si>
  <si>
    <t>1563 Main Street</t>
  </si>
  <si>
    <t>Mantor Library</t>
  </si>
  <si>
    <t>Marshall Point Lighthouse Museum</t>
  </si>
  <si>
    <t>PO Box 247</t>
  </si>
  <si>
    <t>Port Clyde</t>
  </si>
  <si>
    <t>Mary Weymouth Hyde Library</t>
  </si>
  <si>
    <t>Thornton Academy</t>
  </si>
  <si>
    <t>438 Main St.</t>
  </si>
  <si>
    <t>McLaughlin House and Garden</t>
  </si>
  <si>
    <t>97 Main St</t>
  </si>
  <si>
    <t>South Paris</t>
  </si>
  <si>
    <t>Mechanic Falls Public Library</t>
  </si>
  <si>
    <t>Mercy Hospital Library</t>
  </si>
  <si>
    <t>144 State Street</t>
  </si>
  <si>
    <t>Mexico Historical Society</t>
  </si>
  <si>
    <t>Mexico</t>
  </si>
  <si>
    <t>Cultural, Community &amp; Educational Center</t>
  </si>
  <si>
    <t>121 Medical Center Drive</t>
  </si>
  <si>
    <t>Millinocket Regional Hospital Library</t>
  </si>
  <si>
    <t>200 Somerset Street</t>
  </si>
  <si>
    <t>Monson Historical Society</t>
  </si>
  <si>
    <t>04236-3220</t>
  </si>
  <si>
    <t>10 Wayman Lane</t>
  </si>
  <si>
    <t>Museum at Portland Head Light</t>
  </si>
  <si>
    <t>P.O. Box 6260</t>
  </si>
  <si>
    <t>Museum of Chebeague History</t>
  </si>
  <si>
    <t>Naples Historical Society</t>
  </si>
  <si>
    <t>Naples</t>
  </si>
  <si>
    <t>Naples Public Library</t>
  </si>
  <si>
    <t>04083</t>
  </si>
  <si>
    <t>National Archives - Northeast Region</t>
  </si>
  <si>
    <t>380 Trapelo Road</t>
  </si>
  <si>
    <t>Waltham</t>
  </si>
  <si>
    <t>Neal Dow Memorial</t>
  </si>
  <si>
    <t>714 Congress Street</t>
  </si>
  <si>
    <t>New Portland Historical Society</t>
  </si>
  <si>
    <t>Newfield Village Library &amp; Reading Room</t>
  </si>
  <si>
    <t>PO Box 55</t>
  </si>
  <si>
    <t>Route 11</t>
  </si>
  <si>
    <t>Norridgewock Historical Society</t>
  </si>
  <si>
    <t>Norridgewock</t>
  </si>
  <si>
    <t>Brownfield</t>
  </si>
  <si>
    <t>P.O. Box 980</t>
  </si>
  <si>
    <t>Kennebunkport</t>
  </si>
  <si>
    <t>Franco-American Genealogical Society</t>
  </si>
  <si>
    <t>P.O. Box 180</t>
  </si>
  <si>
    <t>Freeland Holmes Library</t>
  </si>
  <si>
    <t>Oxford</t>
  </si>
  <si>
    <t>Frenchboro</t>
  </si>
  <si>
    <t>Ogunquit Heritage Museum</t>
  </si>
  <si>
    <t>Ogunquit</t>
  </si>
  <si>
    <t>03907</t>
  </si>
  <si>
    <t>Ogunquit Museum of American Art</t>
  </si>
  <si>
    <t>03907-0815</t>
  </si>
  <si>
    <t>P.O. Box 212</t>
  </si>
  <si>
    <t>Orrs Island Library</t>
  </si>
  <si>
    <t>PO Box 175</t>
  </si>
  <si>
    <t>Orrs Island</t>
  </si>
  <si>
    <t>Oxford Historical Society</t>
  </si>
  <si>
    <t>Pace Galleries of Art</t>
  </si>
  <si>
    <t>Fryeburg Academy</t>
  </si>
  <si>
    <t>745 Main St.</t>
  </si>
  <si>
    <t>Palmyra Historical Society</t>
  </si>
  <si>
    <t>Palmyra</t>
  </si>
  <si>
    <t>19 Park Street</t>
  </si>
  <si>
    <t>329 Maine Street</t>
  </si>
  <si>
    <t>Parsons Memorial Library</t>
  </si>
  <si>
    <t>Pemaquid Historical Association</t>
  </si>
  <si>
    <t>16 Samset Hill Road</t>
  </si>
  <si>
    <t>Peru Historical Society</t>
  </si>
  <si>
    <t>PO Box 429</t>
  </si>
  <si>
    <t>Peru</t>
  </si>
  <si>
    <t>Pittsfield Historical Society-Depot House Museum</t>
  </si>
  <si>
    <t>Pittsfield</t>
  </si>
  <si>
    <t>04967</t>
  </si>
  <si>
    <t>Poland Historical Society</t>
  </si>
  <si>
    <t>Portland Fire Museum</t>
  </si>
  <si>
    <t>Raymond Casco Historical Society</t>
  </si>
  <si>
    <t>PO Box 1055</t>
  </si>
  <si>
    <t>04010-0210</t>
  </si>
  <si>
    <t>Raymond Village Library</t>
  </si>
  <si>
    <t>PO Box 297</t>
  </si>
  <si>
    <t>3 Meadow Road</t>
  </si>
  <si>
    <t>Richville Library</t>
  </si>
  <si>
    <t>743 Richville Road</t>
  </si>
  <si>
    <t>Ricker Memorial Library</t>
  </si>
  <si>
    <t>1211 Maine Street</t>
  </si>
  <si>
    <t>Ripley Historical Society</t>
  </si>
  <si>
    <t>Round Pond Schoolhouse Association</t>
  </si>
  <si>
    <t xml:space="preserve">P.O.Box 87   </t>
  </si>
  <si>
    <t>Round Pond</t>
  </si>
  <si>
    <t>Rumford Area Historical Society</t>
  </si>
  <si>
    <t>Municipal Building</t>
  </si>
  <si>
    <t>145 Congress Street</t>
  </si>
  <si>
    <t>Technology Center Library</t>
  </si>
  <si>
    <t>04098 1597</t>
  </si>
  <si>
    <t>Sandy River &amp; Rangely Lakes Railroad</t>
  </si>
  <si>
    <t>PO Box B</t>
  </si>
  <si>
    <t>Sangerville Historical Society</t>
  </si>
  <si>
    <t>PO Box 284</t>
  </si>
  <si>
    <t>Sangerville</t>
  </si>
  <si>
    <t>Sebago Historical Society</t>
  </si>
  <si>
    <t>Sebago</t>
  </si>
  <si>
    <t>Sedgwick-Brooklin Historical Society</t>
  </si>
  <si>
    <t>Shapleigh Community Library</t>
  </si>
  <si>
    <t>Shaw Public Library</t>
  </si>
  <si>
    <t>PO Box 70</t>
  </si>
  <si>
    <t>9 Elm Street</t>
  </si>
  <si>
    <t>Slovak Catholic Association</t>
  </si>
  <si>
    <t>P.O. Box 294</t>
  </si>
  <si>
    <t>2 Fort Road</t>
  </si>
  <si>
    <t>Southern Maine Medical Center Library</t>
  </si>
  <si>
    <t>PO Box 626</t>
  </si>
  <si>
    <t>1 Medical Center Drive</t>
  </si>
  <si>
    <t>Southworth Planetarium</t>
  </si>
  <si>
    <t>PO Box 9300</t>
  </si>
  <si>
    <t>Spratt-Mead Museum</t>
  </si>
  <si>
    <t>11 Academy Lane</t>
  </si>
  <si>
    <t>Springvale Public Library</t>
  </si>
  <si>
    <t>443 Main Street</t>
  </si>
  <si>
    <t>City Building, 27 Pine Street 3rd floor</t>
  </si>
  <si>
    <t>Lewiston Historical Commission</t>
  </si>
  <si>
    <t>Lewiston Public Library</t>
  </si>
  <si>
    <t>27 Staples Street</t>
  </si>
  <si>
    <t>Limington Historical Society</t>
  </si>
  <si>
    <t>710 Stow Rd</t>
  </si>
  <si>
    <t>Stow</t>
  </si>
  <si>
    <t>Sumner Historical Society</t>
  </si>
  <si>
    <t>West Sumner</t>
  </si>
  <si>
    <t>51 Main St.</t>
  </si>
  <si>
    <t>70 Campus Avenue, Bates College</t>
  </si>
  <si>
    <t>04281</t>
  </si>
  <si>
    <t>Turner History Room</t>
  </si>
  <si>
    <t>c/o Turner Town Office</t>
  </si>
  <si>
    <t>PO Box 157</t>
  </si>
  <si>
    <t>College Avenue</t>
  </si>
  <si>
    <t>Umberhine Library</t>
  </si>
  <si>
    <t>82 Main Street</t>
  </si>
  <si>
    <t>University of Maine at Presque Isle Library</t>
  </si>
  <si>
    <t>Victoria Mansion</t>
  </si>
  <si>
    <t>109 Danforth Street</t>
  </si>
  <si>
    <t>Waldo Co. General Hospital - Marx Library</t>
  </si>
  <si>
    <t>PO Box 287</t>
  </si>
  <si>
    <t>118 Northport Avenue</t>
  </si>
  <si>
    <t>Walker Memorial Library</t>
  </si>
  <si>
    <t>800 Main Street</t>
  </si>
  <si>
    <t>Waterborough Historical Society</t>
  </si>
  <si>
    <t>P.O. Box 498</t>
  </si>
  <si>
    <t>North Waterboro</t>
  </si>
  <si>
    <t>Waterford Historical Society</t>
  </si>
  <si>
    <t>P.O. Box 201</t>
  </si>
  <si>
    <t>Waterford</t>
  </si>
  <si>
    <t>Wellehan Library</t>
  </si>
  <si>
    <t>St. Joseph's College</t>
  </si>
  <si>
    <t>278 Whites Bridge Road</t>
  </si>
  <si>
    <t>Wells Auto Museum</t>
  </si>
  <si>
    <t>Wells Public Library</t>
  </si>
  <si>
    <t>1434 Post Road</t>
  </si>
  <si>
    <t>South Thomaston</t>
  </si>
  <si>
    <t>West Auburn School Historical Society</t>
  </si>
  <si>
    <t>PO BOx 190</t>
  </si>
  <si>
    <t>West Buxton Public Library</t>
  </si>
  <si>
    <t>West Paris Historical Society</t>
  </si>
  <si>
    <t>135 East Main Street</t>
  </si>
  <si>
    <t>Whitman Memorial Library</t>
  </si>
  <si>
    <t>28 South Main Street</t>
  </si>
  <si>
    <t>Bryant Pond</t>
  </si>
  <si>
    <t>William Fogg Library</t>
  </si>
  <si>
    <t>P.O. Box 359</t>
  </si>
  <si>
    <t>William Otis Sawtelle Curatorial Center, Acadia Naitonal Park</t>
  </si>
  <si>
    <t>PO BOX 177</t>
  </si>
  <si>
    <t>PO Box 93</t>
  </si>
  <si>
    <t>Southport Historical Society/Hendricks Hill Museum</t>
  </si>
  <si>
    <t>Top Fun Aviation Toy Museum</t>
  </si>
  <si>
    <t>P.O. Box 700</t>
  </si>
  <si>
    <t>Dracut</t>
  </si>
  <si>
    <t>01826</t>
  </si>
  <si>
    <t>PITTSTON ACADY GRT.</t>
  </si>
  <si>
    <t>Davistown Museum</t>
  </si>
  <si>
    <t>Pittston Literary &amp; Historical Society</t>
  </si>
  <si>
    <t>362 Jewett Road</t>
  </si>
  <si>
    <t>555 E. Madison Road</t>
  </si>
  <si>
    <t>04950-3025</t>
  </si>
  <si>
    <t>P.O. Box 1151</t>
  </si>
  <si>
    <t>12 Portage Road</t>
  </si>
  <si>
    <t>P.O. Box 1116</t>
  </si>
  <si>
    <t>426 Bridge Street</t>
  </si>
  <si>
    <t>Martha Sawyer Community Library</t>
  </si>
  <si>
    <t>Hardwick Road &amp; Rt. 27</t>
  </si>
  <si>
    <t>North Bridgton Public Library</t>
  </si>
  <si>
    <t>Northern Maine Medical Center Library</t>
  </si>
  <si>
    <t>143 East Main Street</t>
  </si>
  <si>
    <t>04963</t>
  </si>
  <si>
    <t>Ocean Park History Room</t>
  </si>
  <si>
    <t>P.O. Box 7336</t>
  </si>
  <si>
    <t>Ocean Park</t>
  </si>
  <si>
    <t>Friendship Historical Society</t>
  </si>
  <si>
    <t>Warden Service Museums</t>
  </si>
  <si>
    <t>Maine Wildlife Park</t>
  </si>
  <si>
    <t>56 Game Farm Road</t>
  </si>
  <si>
    <t>Website</t>
  </si>
  <si>
    <t>Email</t>
  </si>
  <si>
    <t>Type of Organization</t>
  </si>
  <si>
    <t>Phone</t>
  </si>
  <si>
    <t>Colby College Special Collections</t>
  </si>
  <si>
    <t>Farnsworth Art Museum and Wyeth Center</t>
  </si>
  <si>
    <t>Town of Bradley, Historical Committee</t>
  </si>
  <si>
    <t>General Henry Knox Museum</t>
  </si>
  <si>
    <t>Bangor Museum and Center for History</t>
  </si>
  <si>
    <t>Mussel Ridge Historical  Society</t>
  </si>
  <si>
    <t>Hulls Cove</t>
  </si>
  <si>
    <t>04644</t>
  </si>
  <si>
    <t>445 Ridge Ave.</t>
  </si>
  <si>
    <t>P.O. Box 273</t>
  </si>
  <si>
    <t>52 Pleasant St</t>
  </si>
  <si>
    <t>04941</t>
  </si>
  <si>
    <t>2986 Middle Road</t>
  </si>
  <si>
    <t>One Park Drive</t>
  </si>
  <si>
    <t>04064</t>
  </si>
  <si>
    <t>P.O.Box 472</t>
  </si>
  <si>
    <t>04411</t>
  </si>
  <si>
    <t>PO Box 326</t>
  </si>
  <si>
    <t>04861-0326</t>
  </si>
  <si>
    <t>270 NEWPORT RD</t>
  </si>
  <si>
    <t>CORINNA</t>
  </si>
  <si>
    <t>04928</t>
  </si>
  <si>
    <t>carhistsoc@ne.twcbc.com</t>
  </si>
  <si>
    <t>gstuanders@aol.com</t>
  </si>
  <si>
    <t>madigan@TDStel.net</t>
  </si>
  <si>
    <t>sbhistorical@gmail.com</t>
  </si>
  <si>
    <t>melvinburnham@skowheganhistoryhouse.org</t>
  </si>
  <si>
    <t>Standish Historical Society</t>
  </si>
  <si>
    <t>Steep Falls Library</t>
  </si>
  <si>
    <t>P.O. Box 140</t>
  </si>
  <si>
    <t>Steep Falls</t>
  </si>
  <si>
    <t>Stewart Public Library</t>
  </si>
  <si>
    <t>Stow Historical Society</t>
  </si>
  <si>
    <t>Town Hall</t>
  </si>
  <si>
    <t>holdenhistorical@yahoo.com</t>
  </si>
  <si>
    <t>jackielee207@gmail.com</t>
  </si>
  <si>
    <t>mannis@myfairpoint.net</t>
  </si>
  <si>
    <t>judith@davistownmuseum.org</t>
  </si>
  <si>
    <t>tristrambryan@yahoo.com</t>
  </si>
  <si>
    <t>desiree_butterfield-nagy@umit.maine.edu</t>
  </si>
  <si>
    <t>stetsonhistoricalsociety@yahoo.com</t>
  </si>
  <si>
    <t>info@bethelhistorical.org</t>
  </si>
  <si>
    <t>info@bridgtonhistory.org</t>
  </si>
  <si>
    <t>info@leonardsmills.com</t>
  </si>
  <si>
    <t>info@skylinefarm.org</t>
  </si>
  <si>
    <t>brucerbowden@hotmail.com</t>
  </si>
  <si>
    <t>uptonhistorical@gmail.com</t>
  </si>
  <si>
    <t>usshakers@aol.com</t>
  </si>
  <si>
    <t>info@westbrookhistoricalsociety.org</t>
  </si>
  <si>
    <t>member17@mainemuseums.org</t>
  </si>
  <si>
    <t>fhs2@myfairpoint.net</t>
  </si>
  <si>
    <t>gouldsborohistoricalsociety@gmail.com</t>
  </si>
  <si>
    <t>kbrownburbank@gmail.com</t>
  </si>
  <si>
    <t>jbianco@farnsworthmuseum.org</t>
  </si>
  <si>
    <t>tsiblake@yahoo.com</t>
  </si>
  <si>
    <t>curator@lumbermensmuseum.org</t>
  </si>
  <si>
    <t>sueblack@myfairpoint.net</t>
  </si>
  <si>
    <t>janetbrogan@me.com</t>
  </si>
  <si>
    <t>jbenedict@msln.net</t>
  </si>
  <si>
    <t>info@mainehistory.org</t>
  </si>
  <si>
    <t>edsnsal@myfairpoint.net</t>
  </si>
  <si>
    <t>ellsworthhistoricalsociety@gmail.com</t>
  </si>
  <si>
    <t>vhhissoc@myfairpoint.net</t>
  </si>
  <si>
    <t>eighthmainehost@eighthmaine.com</t>
  </si>
  <si>
    <t>hvnbergen@gmail.com</t>
  </si>
  <si>
    <t>cinnamon@abbemuseum.org</t>
  </si>
  <si>
    <t>rma249@yahoo.com</t>
  </si>
  <si>
    <t>info@unionhistoricalsociety.org</t>
  </si>
  <si>
    <t>info@waldoborohistory.us</t>
  </si>
  <si>
    <t>mjbriley@comcast.net</t>
  </si>
  <si>
    <t>j-mantor@hotmail.com</t>
  </si>
  <si>
    <t>crbadbg36@hotmail.com</t>
  </si>
  <si>
    <t>vhsme@outlook.com</t>
  </si>
  <si>
    <t>myrickcross@gmail.com</t>
  </si>
  <si>
    <t>sidneyhistorical@gmail.com</t>
  </si>
  <si>
    <t>ralnan2@msn.com</t>
  </si>
  <si>
    <t>drharris02@juno.com</t>
  </si>
  <si>
    <t>readfieldhistorical@gmail.com</t>
  </si>
  <si>
    <t>jeanhankins@myfairpoint.net</t>
  </si>
  <si>
    <t>royggedat@gmail.com</t>
  </si>
  <si>
    <t>nshs@maineswedishcolony.info</t>
  </si>
  <si>
    <t>wljones@tidewater.net</t>
  </si>
  <si>
    <t>hampdenhistorical@gmail.com</t>
  </si>
  <si>
    <t>rae.fcsi@gmail.com</t>
  </si>
  <si>
    <t>25 Main Street</t>
  </si>
  <si>
    <t>PC Library Special Collections</t>
  </si>
  <si>
    <t>University of New England</t>
  </si>
  <si>
    <t>countymuseum@hotmail.com</t>
  </si>
  <si>
    <t>rachel@museumla.org</t>
  </si>
  <si>
    <t>rufusportermuseum@myfairpoint.net</t>
  </si>
  <si>
    <t>switchboard@downeast.net</t>
  </si>
  <si>
    <t>member25@mainemuseums.org</t>
  </si>
  <si>
    <t>member27@mainemuseums.org</t>
  </si>
  <si>
    <t>member32@mainemuseums.org</t>
  </si>
  <si>
    <t>member33@mainemuseums.org</t>
  </si>
  <si>
    <t>adfmaine@myfairpoint.net</t>
  </si>
  <si>
    <t>info.limerick.hs@roadrunner.com</t>
  </si>
  <si>
    <t>scarboroughhist@maine.rr.com</t>
  </si>
  <si>
    <t>david.googins@mainemilmuseum.org</t>
  </si>
  <si>
    <t>rdrew@katahdin.lib.me.us</t>
  </si>
  <si>
    <t>sdevlin@theartemisgroup.com</t>
  </si>
  <si>
    <t>diane04634@hotmail.com</t>
  </si>
  <si>
    <t>hldwelley@aol.com</t>
  </si>
  <si>
    <t>brooklinks@gmail.com</t>
  </si>
  <si>
    <t>jdufresne7575@gmail.com</t>
  </si>
  <si>
    <t>ellengibson@vaughanhomestead.org</t>
  </si>
  <si>
    <t>reveland@jesuplibrary.org</t>
  </si>
  <si>
    <t>dhs1794@yahoo.com</t>
  </si>
  <si>
    <t>pdunning@wiscasset.lib.me.us</t>
  </si>
  <si>
    <t>adelaware1@roadrunner.com</t>
  </si>
  <si>
    <t>rae318@roadrunner.com</t>
  </si>
  <si>
    <t>fifthmaine@portland.twcbc.com</t>
  </si>
  <si>
    <t>falmouthhistorical@myfairpoint.net</t>
  </si>
  <si>
    <t>hillclan@sacoriver.net</t>
  </si>
  <si>
    <t>lyn.mcelwee@gmail.com</t>
  </si>
  <si>
    <t>milhist@fairpoint.net</t>
  </si>
  <si>
    <t>info@windhamhistorical.org</t>
  </si>
  <si>
    <t>warrenhs@midcoast.com</t>
  </si>
  <si>
    <t>jeanie.mcgowan@umpi.edu</t>
  </si>
  <si>
    <t>Leadbj2@mmc.org</t>
  </si>
  <si>
    <t>Organization</t>
  </si>
  <si>
    <t>City</t>
  </si>
  <si>
    <t>State</t>
  </si>
  <si>
    <t/>
  </si>
  <si>
    <t>Augusta</t>
  </si>
  <si>
    <t>Abbot Historical Society</t>
  </si>
  <si>
    <t>Abbot</t>
  </si>
  <si>
    <t>04406</t>
  </si>
  <si>
    <t>Limerick Historical Society</t>
  </si>
  <si>
    <t>PO Box 83</t>
  </si>
  <si>
    <t>Limerick</t>
  </si>
  <si>
    <t>04048</t>
  </si>
  <si>
    <t>York</t>
  </si>
  <si>
    <t>Monroe</t>
  </si>
  <si>
    <t>Milo Historical Society</t>
  </si>
  <si>
    <t>23 Park St</t>
  </si>
  <si>
    <t>Milo</t>
  </si>
  <si>
    <t>04463</t>
  </si>
  <si>
    <t>Alfred Village Museum</t>
  </si>
  <si>
    <t>PO Box 667</t>
  </si>
  <si>
    <t>Alfred Town Hall</t>
  </si>
  <si>
    <t>Alfred</t>
  </si>
  <si>
    <t>04002</t>
  </si>
  <si>
    <t>58 Fore Street</t>
  </si>
  <si>
    <t>04101</t>
  </si>
  <si>
    <t>Maine Narrow Gauge Rail Road &amp; Industrial Heritage Trust</t>
  </si>
  <si>
    <t>Portland</t>
  </si>
  <si>
    <t>04330</t>
  </si>
  <si>
    <t>Yarmouth Historical Society</t>
  </si>
  <si>
    <t>PO Box 107</t>
  </si>
  <si>
    <t>Yarmouth</t>
  </si>
  <si>
    <t>04096</t>
  </si>
  <si>
    <t>Maine Maritime Museum</t>
  </si>
  <si>
    <t>243 Washington St</t>
  </si>
  <si>
    <t>Bath</t>
  </si>
  <si>
    <t>04530</t>
  </si>
  <si>
    <t>jboyles1@maine.rr.com</t>
  </si>
  <si>
    <t>irishhc@maine.rr.com</t>
  </si>
  <si>
    <t>dacoltart@yahoo.com</t>
  </si>
  <si>
    <t>babmmb@roadrunner.com</t>
  </si>
  <si>
    <t>Rufus Porter Museum</t>
  </si>
  <si>
    <t>P O Box 544</t>
  </si>
  <si>
    <t>Bridgton</t>
  </si>
  <si>
    <t>04009</t>
  </si>
  <si>
    <t>Blue Hill</t>
  </si>
  <si>
    <t>South Portland</t>
  </si>
  <si>
    <t>04106</t>
  </si>
  <si>
    <t>Blue Hill Historical Society</t>
  </si>
  <si>
    <t>Rockland Historical Society</t>
  </si>
  <si>
    <t>60 Lake Avenue</t>
  </si>
  <si>
    <t>Rockland</t>
  </si>
  <si>
    <t>04841</t>
  </si>
  <si>
    <t>Knox</t>
  </si>
  <si>
    <t>Raymond</t>
  </si>
  <si>
    <t>Monmouth</t>
  </si>
  <si>
    <t>04259</t>
  </si>
  <si>
    <t>Monmouth Museum</t>
  </si>
  <si>
    <t>Scarborough Historical Society Inc.</t>
  </si>
  <si>
    <t>PO Box 156</t>
  </si>
  <si>
    <t>Scarborough</t>
  </si>
  <si>
    <t>04102</t>
  </si>
  <si>
    <t>04103</t>
  </si>
  <si>
    <t>PO Box 182</t>
  </si>
  <si>
    <t>Caribou</t>
  </si>
  <si>
    <t>04736</t>
  </si>
  <si>
    <t>Warren Historical Society</t>
  </si>
  <si>
    <t>PO Box 11</t>
  </si>
  <si>
    <t>Warren</t>
  </si>
  <si>
    <t>04864</t>
  </si>
  <si>
    <t>Lincoln</t>
  </si>
  <si>
    <t>Bangor Public Library</t>
  </si>
  <si>
    <t>Holden Historical Society</t>
  </si>
  <si>
    <t>Holden</t>
  </si>
  <si>
    <t>Gouldsboro Historical Society</t>
  </si>
  <si>
    <t>PO Box 94</t>
  </si>
  <si>
    <t>Gouldsboro</t>
  </si>
  <si>
    <t>Bernard</t>
  </si>
  <si>
    <t>Maine State Museum</t>
  </si>
  <si>
    <t>83 State House Station</t>
  </si>
  <si>
    <t>Penobscot Historical Society</t>
  </si>
  <si>
    <t>10 Ferry Road</t>
  </si>
  <si>
    <t>Brooksville</t>
  </si>
  <si>
    <t>04617</t>
  </si>
  <si>
    <t>Old Town</t>
  </si>
  <si>
    <t>04468</t>
  </si>
  <si>
    <t>Boothbay Region Historical Society</t>
  </si>
  <si>
    <t>PO Box 272</t>
  </si>
  <si>
    <t>Boothbay Harbor</t>
  </si>
  <si>
    <t>04538-0272</t>
  </si>
  <si>
    <t>04538</t>
  </si>
  <si>
    <t>Tate House Museum</t>
  </si>
  <si>
    <t>1267 Westbrook Street</t>
  </si>
  <si>
    <t>Penobscot Marine Museum</t>
  </si>
  <si>
    <t>Bayside Historical Preservation Society</t>
  </si>
  <si>
    <t>04849</t>
  </si>
  <si>
    <t>Belfast</t>
  </si>
  <si>
    <t>04915</t>
  </si>
  <si>
    <t>Andover Historical Society</t>
  </si>
  <si>
    <t>PO Box 268</t>
  </si>
  <si>
    <t>Andover</t>
  </si>
  <si>
    <t>Readfield</t>
  </si>
  <si>
    <t>04355</t>
  </si>
  <si>
    <t>145 Harlow Street</t>
  </si>
  <si>
    <t>Bangor</t>
  </si>
  <si>
    <t>04401</t>
  </si>
  <si>
    <t>Jonathan Fisher Memorial Inc</t>
  </si>
  <si>
    <t>04614-0537</t>
  </si>
  <si>
    <t>Hampden</t>
  </si>
  <si>
    <t>Northeast Harbor Library</t>
  </si>
  <si>
    <t>PO Box 279</t>
  </si>
  <si>
    <t>Northeast Harbor</t>
  </si>
  <si>
    <t>04662</t>
  </si>
  <si>
    <t>Union Historical Society</t>
  </si>
  <si>
    <t>PO Box 154</t>
  </si>
  <si>
    <t>Union</t>
  </si>
  <si>
    <t>04862</t>
  </si>
  <si>
    <t>Hebron Historical Society</t>
  </si>
  <si>
    <t>Hebron</t>
  </si>
  <si>
    <t>04238</t>
  </si>
  <si>
    <t>Great Cranberry Island Historical Society</t>
  </si>
  <si>
    <t>Cranberry Isles</t>
  </si>
  <si>
    <t>04625</t>
  </si>
  <si>
    <t>Hancock</t>
  </si>
  <si>
    <t>Ski Museum of Maine</t>
  </si>
  <si>
    <t>PO Box 359</t>
  </si>
  <si>
    <t>Kingfield</t>
  </si>
  <si>
    <t>04947</t>
  </si>
  <si>
    <t>Franklin</t>
  </si>
  <si>
    <t>pjsfarrell@gmail.com</t>
  </si>
  <si>
    <t>kgoldner@pmm-maine.org</t>
  </si>
  <si>
    <t>Wiscasset Waterville &amp; Farmington Railway Museum</t>
  </si>
  <si>
    <t>Hanover</t>
  </si>
  <si>
    <t>Clinton Historical Society</t>
  </si>
  <si>
    <t>PO Box 201</t>
  </si>
  <si>
    <t>Clinton</t>
  </si>
  <si>
    <t>04927</t>
  </si>
  <si>
    <t>716 Stevens Avenue</t>
  </si>
  <si>
    <t>Dyer Library/Saco Museum</t>
  </si>
  <si>
    <t>Saco</t>
  </si>
  <si>
    <t>04072</t>
  </si>
  <si>
    <t>Maine Historical Society</t>
  </si>
  <si>
    <t>489 Congress Street</t>
  </si>
  <si>
    <t>Swan's Island Educational Society</t>
  </si>
  <si>
    <t>PO Box 416</t>
  </si>
  <si>
    <t>Swans Island</t>
  </si>
  <si>
    <t>04685</t>
  </si>
  <si>
    <t>PO Box 12</t>
  </si>
  <si>
    <t>Swan's Island</t>
  </si>
  <si>
    <t>Moosehead Historical Society &amp; Museums</t>
  </si>
  <si>
    <t>PO Box 1116</t>
  </si>
  <si>
    <t>Greenville</t>
  </si>
  <si>
    <t>04441</t>
  </si>
  <si>
    <t>Falmouth Historical Society</t>
  </si>
  <si>
    <t>Falmouth</t>
  </si>
  <si>
    <t>04105-1327</t>
  </si>
  <si>
    <t>PO Box 105</t>
  </si>
  <si>
    <t>Brownfield Historical Society</t>
  </si>
  <si>
    <t>PO Box 264</t>
  </si>
  <si>
    <t>Brownfiled</t>
  </si>
  <si>
    <t>04010</t>
  </si>
  <si>
    <t>Colonial Pemaquid State Historic Site</t>
  </si>
  <si>
    <t>1541 State Route 129</t>
  </si>
  <si>
    <t>South Bristol</t>
  </si>
  <si>
    <t>04568</t>
  </si>
  <si>
    <t>Cumberland Historical Society</t>
  </si>
  <si>
    <t>PO Box 82</t>
  </si>
  <si>
    <t>Cumberland Center</t>
  </si>
  <si>
    <t>04021</t>
  </si>
  <si>
    <t>PO Box A</t>
  </si>
  <si>
    <t>306 Hatchery Road</t>
  </si>
  <si>
    <t>East Orland</t>
  </si>
  <si>
    <t>04431</t>
  </si>
  <si>
    <t>Lovell Historical Society</t>
  </si>
  <si>
    <t>PO Box 166</t>
  </si>
  <si>
    <t>Lovell</t>
  </si>
  <si>
    <t>04051-0166</t>
  </si>
  <si>
    <t>Maine Women Writers Collection</t>
  </si>
  <si>
    <t>Southport</t>
  </si>
  <si>
    <t>04576</t>
  </si>
  <si>
    <t>419 Hendricks Hill Road</t>
  </si>
  <si>
    <t>PO Box 317</t>
  </si>
  <si>
    <t>Richmond</t>
  </si>
  <si>
    <t>04357</t>
  </si>
  <si>
    <t>Wessaweskeag Historical Society</t>
  </si>
  <si>
    <t>Owls Head</t>
  </si>
  <si>
    <t>04858</t>
  </si>
  <si>
    <t>Patten</t>
  </si>
  <si>
    <t>Maine Old Cemetery Association</t>
  </si>
  <si>
    <t>1161 East Pond Road</t>
  </si>
  <si>
    <t>Smithfield</t>
  </si>
  <si>
    <t>04978-3213</t>
  </si>
  <si>
    <t>Brick Store Museum</t>
  </si>
  <si>
    <t>117 Main St</t>
  </si>
  <si>
    <t>Kennebunk</t>
  </si>
  <si>
    <t>04043</t>
  </si>
  <si>
    <t>Freeport Historical Society</t>
  </si>
  <si>
    <t>45 Main Street</t>
  </si>
  <si>
    <t>Freeport</t>
  </si>
  <si>
    <t>04032</t>
  </si>
  <si>
    <t>Litchfield</t>
  </si>
  <si>
    <t>04350</t>
  </si>
  <si>
    <t>Abbe Museum</t>
  </si>
  <si>
    <t>P.O. Box 286</t>
  </si>
  <si>
    <t>Bar Harbor</t>
  </si>
  <si>
    <t>04609</t>
  </si>
  <si>
    <t>South Bristol Historical Society</t>
  </si>
  <si>
    <t>P.O. Box 229</t>
  </si>
  <si>
    <t>04568-0229</t>
  </si>
  <si>
    <t>Old Orchard Beach</t>
  </si>
  <si>
    <t>Long Island Historical Society, Inc.</t>
  </si>
  <si>
    <t>PO Box 281</t>
  </si>
  <si>
    <t>Long Island</t>
  </si>
  <si>
    <t>04050-0281</t>
  </si>
  <si>
    <t>159 Union Street</t>
  </si>
  <si>
    <t>Biddeford Mills Museum</t>
  </si>
  <si>
    <t>Biddeford</t>
  </si>
  <si>
    <t>Madawaska Historical Society</t>
  </si>
  <si>
    <t>PO Box 97</t>
  </si>
  <si>
    <t>Madawaska</t>
  </si>
  <si>
    <t>04756</t>
  </si>
  <si>
    <t>University of Maine</t>
  </si>
  <si>
    <t>343 Common Road</t>
  </si>
  <si>
    <t>Maine Military Historical Society &amp; Armed Forces Museum</t>
  </si>
  <si>
    <t>33 State House Station</t>
  </si>
  <si>
    <t>04333-0033</t>
  </si>
  <si>
    <t>04333</t>
  </si>
  <si>
    <t>Margaret Chase Smith Library</t>
  </si>
  <si>
    <t>56 Norridgewock Ave</t>
  </si>
  <si>
    <t>Skowhegan</t>
  </si>
  <si>
    <t>04976</t>
  </si>
  <si>
    <t>Kennebec Valley Community College Archives</t>
  </si>
  <si>
    <t>92 Western Avenue</t>
  </si>
  <si>
    <t>Fairfield</t>
  </si>
  <si>
    <t>04937-1367</t>
  </si>
  <si>
    <t>Northeast Historic Film</t>
  </si>
  <si>
    <t>PO Box 900</t>
  </si>
  <si>
    <t>Bucksport</t>
  </si>
  <si>
    <t>04416</t>
  </si>
  <si>
    <t>Gardiner Public Library</t>
  </si>
  <si>
    <t>152 Water Street</t>
  </si>
  <si>
    <t>Gardiner</t>
  </si>
  <si>
    <t>04345</t>
  </si>
  <si>
    <t>Bar Harbor Historical Society</t>
  </si>
  <si>
    <t>33 Ledgelawn Ave</t>
  </si>
  <si>
    <t>New Sweden Historical Society</t>
  </si>
  <si>
    <t>24 Stockholm Rd.</t>
  </si>
  <si>
    <t>New Sweden</t>
  </si>
  <si>
    <t>04762</t>
  </si>
  <si>
    <t>Harrington</t>
  </si>
  <si>
    <t>04643</t>
  </si>
  <si>
    <t>L C Bates Museum</t>
  </si>
  <si>
    <t>PO Box 159</t>
  </si>
  <si>
    <t>Hinckley</t>
  </si>
  <si>
    <t>04944</t>
  </si>
  <si>
    <t>Salmon Brook Historical Society of  Washburn</t>
  </si>
  <si>
    <t>PO Box 71</t>
  </si>
  <si>
    <t>Washburn</t>
  </si>
  <si>
    <t>04786</t>
  </si>
  <si>
    <t>University of Maine Special Collections Department</t>
  </si>
  <si>
    <t>5729 Raymond H. Fogler Library</t>
  </si>
  <si>
    <t>Orono</t>
  </si>
  <si>
    <t>04469-5729</t>
  </si>
  <si>
    <t>Franklin Historical Society</t>
  </si>
  <si>
    <t>04634</t>
  </si>
  <si>
    <t>Haystack Historical Society</t>
  </si>
  <si>
    <t>PO Box 306</t>
  </si>
  <si>
    <t>Mapleton</t>
  </si>
  <si>
    <t>04757</t>
  </si>
  <si>
    <t>Presque Isle</t>
  </si>
  <si>
    <t>04769</t>
  </si>
  <si>
    <t>Musée culturel du Mont-Carmel</t>
  </si>
  <si>
    <t>P.O. Box 150</t>
  </si>
  <si>
    <t>Lille</t>
  </si>
  <si>
    <t>04746</t>
  </si>
  <si>
    <t>Pownal Scenic and Historical Society</t>
  </si>
  <si>
    <t>584 Poland Range Rd</t>
  </si>
  <si>
    <t>Pownal</t>
  </si>
  <si>
    <t>04069</t>
  </si>
  <si>
    <t>Dixfield Historical Society</t>
  </si>
  <si>
    <t>Dixfield</t>
  </si>
  <si>
    <t>04224-0182</t>
  </si>
  <si>
    <t>Islesboro Historical Society</t>
  </si>
  <si>
    <t>PO Box 301</t>
  </si>
  <si>
    <t>Islesboro</t>
  </si>
  <si>
    <t>04848</t>
  </si>
  <si>
    <t>Greater Rumford Area Historical Society</t>
  </si>
  <si>
    <t>145 Congress St</t>
  </si>
  <si>
    <t>Rumford</t>
  </si>
  <si>
    <t>04276</t>
  </si>
  <si>
    <t>Monhegan Museum</t>
  </si>
  <si>
    <t>P O Box 385</t>
  </si>
  <si>
    <t>Monhegan</t>
  </si>
  <si>
    <t>04852</t>
  </si>
  <si>
    <t>Brunswick</t>
  </si>
  <si>
    <t>04011</t>
  </si>
  <si>
    <t>Maine Masonic Charitable Foundation</t>
  </si>
  <si>
    <t>PO Box 430</t>
  </si>
  <si>
    <t>04429</t>
  </si>
  <si>
    <t>Dresden</t>
  </si>
  <si>
    <t>04342</t>
  </si>
  <si>
    <t>Nobleboro Historical Society</t>
  </si>
  <si>
    <t>PO Box 307</t>
  </si>
  <si>
    <t>Nobleboro</t>
  </si>
  <si>
    <t>11 Hills Beach Road</t>
  </si>
  <si>
    <t>04005</t>
  </si>
  <si>
    <t>Stonington</t>
  </si>
  <si>
    <t>04684</t>
  </si>
  <si>
    <t>Brooks Historical Society</t>
  </si>
  <si>
    <t>Brooks</t>
  </si>
  <si>
    <t>04921</t>
  </si>
  <si>
    <t>Alfred Shaker Museum</t>
  </si>
  <si>
    <t>PO Box 873</t>
  </si>
  <si>
    <t>Archives of the Episcopal Diocese of Maine</t>
  </si>
  <si>
    <t>143 State Street</t>
  </si>
  <si>
    <t>Thomaston</t>
  </si>
  <si>
    <t>04861</t>
  </si>
  <si>
    <t>Ruggles House Society</t>
  </si>
  <si>
    <t>PO Box 116</t>
  </si>
  <si>
    <t>Columbia Falls</t>
  </si>
  <si>
    <t>04623</t>
  </si>
  <si>
    <t>Anson Historical Society</t>
  </si>
  <si>
    <t>North Anson</t>
  </si>
  <si>
    <t>04958</t>
  </si>
  <si>
    <t>Kennebec Historical Society</t>
  </si>
  <si>
    <t>PO Box 5582</t>
  </si>
  <si>
    <t>04330-5582</t>
  </si>
  <si>
    <t>Owls Head Transportation Museum</t>
  </si>
  <si>
    <t>POB 277</t>
  </si>
  <si>
    <t>04854</t>
  </si>
  <si>
    <t>Hope Historical Society</t>
  </si>
  <si>
    <t>374 Camden Road</t>
  </si>
  <si>
    <t>Hope</t>
  </si>
  <si>
    <t>04847</t>
  </si>
  <si>
    <t>Readfield Historical Society</t>
  </si>
  <si>
    <t>P. O. Box  354</t>
  </si>
  <si>
    <t>Pembroke Historical Society</t>
  </si>
  <si>
    <t>270 Leighton Pt</t>
  </si>
  <si>
    <t>Pembroke</t>
  </si>
  <si>
    <t>04666</t>
  </si>
  <si>
    <t>Washington</t>
  </si>
  <si>
    <t>Cole Land Transportation Museum</t>
  </si>
  <si>
    <t>Finnish Heritage House</t>
  </si>
  <si>
    <t>PO Box 293</t>
  </si>
  <si>
    <t>South Thomastom</t>
  </si>
  <si>
    <t>Belfast Historical Society &amp; Museum</t>
  </si>
  <si>
    <t>South Berwick</t>
  </si>
  <si>
    <t>St. Matthew's Episcopal Church</t>
  </si>
  <si>
    <t>20 Union Street</t>
  </si>
  <si>
    <t>Hallowell</t>
  </si>
  <si>
    <t>04347</t>
  </si>
  <si>
    <t>Greater Grand Isle Historical Society</t>
  </si>
  <si>
    <t>P O Box 124</t>
  </si>
  <si>
    <t>Grand Isle</t>
  </si>
  <si>
    <t>04746-0124</t>
  </si>
  <si>
    <t>Hudson Museum</t>
  </si>
  <si>
    <t>5746 Collins Center for the Arts</t>
  </si>
  <si>
    <t>04469-5746</t>
  </si>
  <si>
    <t>Camden Public Library</t>
  </si>
  <si>
    <t>55 Main Street</t>
  </si>
  <si>
    <t>Camden</t>
  </si>
  <si>
    <t>04843</t>
  </si>
  <si>
    <t>Rangeley Lakes Regional Historical Society</t>
  </si>
  <si>
    <t>Rangeley</t>
  </si>
  <si>
    <t>04970</t>
  </si>
  <si>
    <t>P.O. Box 326</t>
  </si>
  <si>
    <t>30 High St.</t>
  </si>
  <si>
    <t>Islesford Historical Society, Inc.</t>
  </si>
  <si>
    <t>3508 Wilson St.</t>
  </si>
  <si>
    <t>Tides Institute &amp; Museum of Art</t>
  </si>
  <si>
    <t>PO Box 161</t>
  </si>
  <si>
    <t>Eastport</t>
  </si>
  <si>
    <t>04631</t>
  </si>
  <si>
    <t>Curran Homestead Living History Farm &amp; Museum</t>
  </si>
  <si>
    <t>Orrington</t>
  </si>
  <si>
    <t>04474</t>
  </si>
  <si>
    <t>Maine Masonic Civil War Library &amp; Museum</t>
  </si>
  <si>
    <t>6 Ryefield Dr.</t>
  </si>
  <si>
    <t>Stanley Museum</t>
  </si>
  <si>
    <t>P.O. Box 77</t>
  </si>
  <si>
    <t>40 School Street</t>
  </si>
  <si>
    <t>USM Franco-American Collection</t>
  </si>
  <si>
    <t>51 Westminster Street</t>
  </si>
  <si>
    <t>Lewiston</t>
  </si>
  <si>
    <t>04240</t>
  </si>
  <si>
    <t>South China</t>
  </si>
  <si>
    <t>Corinth Historical Society</t>
  </si>
  <si>
    <t>P O Box 541</t>
  </si>
  <si>
    <t>Corinth</t>
  </si>
  <si>
    <t>04427</t>
  </si>
  <si>
    <t>16 Museum Street</t>
  </si>
  <si>
    <t>PO Box 41</t>
  </si>
  <si>
    <t>Brooklin</t>
  </si>
  <si>
    <t>04616</t>
  </si>
  <si>
    <t>Rumford Historical Society</t>
  </si>
  <si>
    <t>231 Easton Hill Road</t>
  </si>
  <si>
    <t>Paris Hill Historical Society</t>
  </si>
  <si>
    <t>PO Box 51</t>
  </si>
  <si>
    <t>Paris</t>
  </si>
  <si>
    <t>04271</t>
  </si>
  <si>
    <t>Maine State Archives</t>
  </si>
  <si>
    <t>Vassalboro Historical Society</t>
  </si>
  <si>
    <t>PO Box 43</t>
  </si>
  <si>
    <t>East Vassalboro</t>
  </si>
  <si>
    <t>04935</t>
  </si>
  <si>
    <t>327 Main Street</t>
  </si>
  <si>
    <t>Buxton-Hollis Historical Society</t>
  </si>
  <si>
    <t>PO Box 34</t>
  </si>
  <si>
    <t>Buxton</t>
  </si>
  <si>
    <t>04093</t>
  </si>
  <si>
    <t>Poland Spring Preservation Society</t>
  </si>
  <si>
    <t>PO Box 444</t>
  </si>
  <si>
    <t>Poland</t>
  </si>
  <si>
    <t>04274</t>
  </si>
  <si>
    <t>Jay</t>
  </si>
  <si>
    <t>Otisfield Historical Society</t>
  </si>
  <si>
    <t>202 Scribner Hill Rd</t>
  </si>
  <si>
    <t>Otisfield</t>
  </si>
  <si>
    <t>04270</t>
  </si>
  <si>
    <t>Waldoborough Historical Society</t>
  </si>
  <si>
    <t>Waldoboro</t>
  </si>
  <si>
    <t>04572</t>
  </si>
  <si>
    <t>Nylander Museum of Natural History</t>
  </si>
  <si>
    <t>657 Main St.</t>
  </si>
  <si>
    <t>Steuben Historical Society</t>
  </si>
  <si>
    <t>PO Box 127</t>
  </si>
  <si>
    <t>04680</t>
  </si>
  <si>
    <t>Steuben</t>
  </si>
  <si>
    <t>Georgetown Historical Society</t>
  </si>
  <si>
    <t>PO Box 441</t>
  </si>
  <si>
    <t>Georgetown</t>
  </si>
  <si>
    <t>04548</t>
  </si>
  <si>
    <t>Jackman-Moose River Historical Society</t>
  </si>
  <si>
    <t>P.O. Box 875</t>
  </si>
  <si>
    <t>Jackman</t>
  </si>
  <si>
    <t>04945</t>
  </si>
  <si>
    <t>Upton Historical Society</t>
  </si>
  <si>
    <t>367 Back Street</t>
  </si>
  <si>
    <t>Upton</t>
  </si>
  <si>
    <t>04261</t>
  </si>
  <si>
    <t>Blanchard</t>
  </si>
  <si>
    <t>Pejepscot Historical Society</t>
  </si>
  <si>
    <t>159 Park Row</t>
  </si>
  <si>
    <t>Friends of Pittston Farm Museum</t>
  </si>
  <si>
    <t>04478</t>
  </si>
  <si>
    <t>Calais</t>
  </si>
  <si>
    <t>Rockport</t>
  </si>
  <si>
    <t>Denmark Historical Society</t>
  </si>
  <si>
    <t>P O Box 803</t>
  </si>
  <si>
    <t>Denmark</t>
  </si>
  <si>
    <t>04022</t>
  </si>
  <si>
    <t>Cherryfield-Narraguagus Historical Society</t>
  </si>
  <si>
    <t>P O Box 122</t>
  </si>
  <si>
    <t>Cherryfield</t>
  </si>
  <si>
    <t>04622</t>
  </si>
  <si>
    <t>22 Bramhall St</t>
  </si>
  <si>
    <t>04097</t>
  </si>
  <si>
    <t>Museums of Old York</t>
  </si>
  <si>
    <t>PO Box 312</t>
  </si>
  <si>
    <t>03909-0312</t>
  </si>
  <si>
    <t>Farmingdale</t>
  </si>
  <si>
    <t>Brunswick Naval Museum and Memorial Gardens</t>
  </si>
  <si>
    <t>P.O. Box 943</t>
  </si>
  <si>
    <t>Alexander-Crawford Historical Society</t>
  </si>
  <si>
    <t>216 Pokey Rd</t>
  </si>
  <si>
    <t>Alexander</t>
  </si>
  <si>
    <t>Gray</t>
  </si>
  <si>
    <t>Wilton Historical Society</t>
  </si>
  <si>
    <t>P O Box 33</t>
  </si>
  <si>
    <t>Wilton</t>
  </si>
  <si>
    <t>04294</t>
  </si>
  <si>
    <t>Tremont Historical Society</t>
  </si>
  <si>
    <t>PO Box 215</t>
  </si>
  <si>
    <t>Bass Harbor</t>
  </si>
  <si>
    <t>04653</t>
  </si>
  <si>
    <t>Millinocket Historical Society</t>
  </si>
  <si>
    <t>P.O. Box 11</t>
  </si>
  <si>
    <t>Millinocket</t>
  </si>
  <si>
    <t>04462</t>
  </si>
  <si>
    <t>19th Century Willowbrook Village</t>
  </si>
  <si>
    <t>PO Box 28</t>
  </si>
  <si>
    <t>Newfield</t>
  </si>
  <si>
    <t>04056-0028</t>
  </si>
  <si>
    <t>Lincoln County Historical Association</t>
  </si>
  <si>
    <t>P O Box 61</t>
  </si>
  <si>
    <t>Wiscasset</t>
  </si>
  <si>
    <t>04578</t>
  </si>
  <si>
    <t>PO Box 61</t>
  </si>
  <si>
    <t>Milbridge Historical Society</t>
  </si>
  <si>
    <t>PO Box 194</t>
  </si>
  <si>
    <t>Milbridge</t>
  </si>
  <si>
    <t>04658-0194</t>
  </si>
  <si>
    <t>Phillips</t>
  </si>
  <si>
    <t>Maine Folklife Center</t>
  </si>
  <si>
    <t>PO Box 144</t>
  </si>
  <si>
    <t>Liberty</t>
  </si>
  <si>
    <t>Stetson Historical Society</t>
  </si>
  <si>
    <t>257 Stetson Road.</t>
  </si>
  <si>
    <t>Stetson</t>
  </si>
  <si>
    <t>04488</t>
  </si>
  <si>
    <t>Canton</t>
  </si>
  <si>
    <t>Southern Aroostook Agricultural Museum</t>
  </si>
  <si>
    <t>1678 US Route 1</t>
  </si>
  <si>
    <t>Littleton</t>
  </si>
  <si>
    <t>04730</t>
  </si>
  <si>
    <t>PO Box 280</t>
  </si>
  <si>
    <t>South Portland Historical Society/Cushings Point Museum</t>
  </si>
  <si>
    <t>55 Bug Light Park</t>
  </si>
  <si>
    <t>PO Box 498</t>
  </si>
  <si>
    <t>5 Church St</t>
  </si>
  <si>
    <t>Searsport</t>
  </si>
  <si>
    <t>04974-0498</t>
  </si>
  <si>
    <t>04974</t>
  </si>
  <si>
    <t>North Yarmouth Historical Society</t>
  </si>
  <si>
    <t>10 Village Square Rd.</t>
  </si>
  <si>
    <t>North Yarmouth</t>
  </si>
  <si>
    <t>Windham Historical Society</t>
  </si>
  <si>
    <t>PO Box 1475</t>
  </si>
  <si>
    <t>Windham</t>
  </si>
  <si>
    <t>04062</t>
  </si>
  <si>
    <t>Fifth Maine Regiment Museum</t>
  </si>
  <si>
    <t>45 Seashore Ave.</t>
  </si>
  <si>
    <t>Peaks Island</t>
  </si>
  <si>
    <t>04108-0093</t>
  </si>
  <si>
    <t>PO Box 77</t>
  </si>
  <si>
    <t>KINGFIELD</t>
  </si>
  <si>
    <t>04108</t>
  </si>
  <si>
    <t>Presque Isle Historical Society</t>
  </si>
  <si>
    <t>P O Box 285</t>
  </si>
  <si>
    <t>04769-0285</t>
  </si>
  <si>
    <t>P O Box 521</t>
  </si>
  <si>
    <t>Kingfield Historical Society</t>
  </si>
  <si>
    <t>PO Box 238</t>
  </si>
  <si>
    <t>Portland Museum of Art</t>
  </si>
  <si>
    <t>Leeds Historical Society</t>
  </si>
  <si>
    <t>553 North Road</t>
  </si>
  <si>
    <t>Leeds</t>
  </si>
  <si>
    <t>04263</t>
  </si>
  <si>
    <t>Farmington</t>
  </si>
  <si>
    <t>Newport Cultural Center</t>
  </si>
  <si>
    <t>Newport</t>
  </si>
  <si>
    <t>04953</t>
  </si>
  <si>
    <t>154 Main Street</t>
  </si>
  <si>
    <t>Madison Historical and Genealogical Society</t>
  </si>
  <si>
    <t>Madison</t>
  </si>
  <si>
    <t>Sabbathday Lake Shaker Museum</t>
  </si>
  <si>
    <t>707 Shaker Rd</t>
  </si>
  <si>
    <t>New Gloucester</t>
  </si>
  <si>
    <t>04260</t>
  </si>
  <si>
    <t>Whitefield Historical Society</t>
  </si>
  <si>
    <t>PO Box 176</t>
  </si>
  <si>
    <t>Whitefield</t>
  </si>
  <si>
    <t>04353</t>
  </si>
  <si>
    <t>University of Southern Maine</t>
  </si>
  <si>
    <t>PO Box 9301</t>
  </si>
  <si>
    <t>Old Fort Western</t>
  </si>
  <si>
    <t>16 Cony St</t>
  </si>
  <si>
    <t>Acadian Archives, UMFK</t>
  </si>
  <si>
    <t>23 University Drive</t>
  </si>
  <si>
    <t>Fort Kent</t>
  </si>
  <si>
    <t>04743</t>
  </si>
  <si>
    <t>University of Maine at Fort Kent</t>
  </si>
  <si>
    <t>Solon Historical Society</t>
  </si>
  <si>
    <t>PO Box 90</t>
  </si>
  <si>
    <t>Solon</t>
  </si>
  <si>
    <t>04979</t>
  </si>
  <si>
    <t>Franco-American Heritage Center, St. Mary's</t>
  </si>
  <si>
    <t>46 Cedar Street</t>
  </si>
  <si>
    <t>Bustins Island Maine Historical Society</t>
  </si>
  <si>
    <t>207 Milford Lane</t>
  </si>
  <si>
    <t>McCormick</t>
  </si>
  <si>
    <t>29835</t>
  </si>
  <si>
    <t>Friendship Museum Inc.</t>
  </si>
  <si>
    <t>P. O. Box 226</t>
  </si>
  <si>
    <t>1 Martin Point Road</t>
  </si>
  <si>
    <t>Friendship</t>
  </si>
  <si>
    <t>04547</t>
  </si>
  <si>
    <t>Fairfield Historical Society</t>
  </si>
  <si>
    <t>42 High St</t>
  </si>
  <si>
    <t>Historic Preservation Committee: Town of Searsport</t>
  </si>
  <si>
    <t>PO Box 356</t>
  </si>
  <si>
    <t>Old Canada Road Historial Society</t>
  </si>
  <si>
    <t>P.O. Box 742</t>
  </si>
  <si>
    <t>Bingham</t>
  </si>
  <si>
    <t>04920</t>
  </si>
  <si>
    <t>Seal Cove Auto Museum</t>
  </si>
  <si>
    <t>PO Box 45</t>
  </si>
  <si>
    <t>Mt. Desert</t>
  </si>
  <si>
    <t>04660</t>
  </si>
  <si>
    <t>Jefferson Historical Society</t>
  </si>
  <si>
    <t>P O Box 302</t>
  </si>
  <si>
    <t>Jefferson</t>
  </si>
  <si>
    <t>04348</t>
  </si>
  <si>
    <t>Beatrix Farrand Society</t>
  </si>
  <si>
    <t>P.O. Box 111</t>
  </si>
  <si>
    <t>Bowdoin College Museum of Art</t>
  </si>
  <si>
    <t>9400 College Station</t>
  </si>
  <si>
    <t>Saint Joseph's College</t>
  </si>
  <si>
    <t>278 White's Bridge Road</t>
  </si>
  <si>
    <t>Standish</t>
  </si>
  <si>
    <t>04084</t>
  </si>
  <si>
    <t>Waterville Historical Society</t>
  </si>
  <si>
    <t>62 Silver St Unit B</t>
  </si>
  <si>
    <t>Waterville</t>
  </si>
  <si>
    <t>04901</t>
  </si>
  <si>
    <t>04856</t>
  </si>
  <si>
    <t>Brooksville Historical Society</t>
  </si>
  <si>
    <t>1559 Coastal Rd</t>
  </si>
  <si>
    <t>Greene Historical Society</t>
  </si>
  <si>
    <t>Dover-Foxcroft Historical Society, Inc.</t>
  </si>
  <si>
    <t>Dover-Foxcroft</t>
  </si>
  <si>
    <t>04426</t>
  </si>
  <si>
    <t>Moosehead Marine Museum</t>
  </si>
  <si>
    <t>10 Market Street</t>
  </si>
  <si>
    <t>Temple Historical Society</t>
  </si>
  <si>
    <t>Temple</t>
  </si>
  <si>
    <t>Maine State Library</t>
  </si>
  <si>
    <t>Skowhegan History House Association</t>
  </si>
  <si>
    <t>PO Box 832</t>
  </si>
  <si>
    <t>04976-0832</t>
  </si>
  <si>
    <t>04074</t>
  </si>
  <si>
    <t>Maine Irish Heritage Center</t>
  </si>
  <si>
    <t>Livermore-Livermore Falls Historical Society</t>
  </si>
  <si>
    <t>34 Bowles Road</t>
  </si>
  <si>
    <t>Livermore</t>
  </si>
  <si>
    <t>04253</t>
  </si>
  <si>
    <t>Sanford</t>
  </si>
  <si>
    <t>Lee</t>
  </si>
  <si>
    <t>North Haven Historical Society</t>
  </si>
  <si>
    <t>P O Box 322</t>
  </si>
  <si>
    <t>North Haven</t>
  </si>
  <si>
    <t>04853-0322</t>
  </si>
  <si>
    <t>04853</t>
  </si>
  <si>
    <t>Westbrook Historical Society</t>
  </si>
  <si>
    <t>Westbrook</t>
  </si>
  <si>
    <t>04092</t>
  </si>
  <si>
    <t>North Berwick Historical Society</t>
  </si>
  <si>
    <t>PO Box 477</t>
  </si>
  <si>
    <t>North Berwick</t>
  </si>
  <si>
    <t>03906</t>
  </si>
  <si>
    <t>Umbrella Cover Museum</t>
  </si>
  <si>
    <t>62-B Island Avenue</t>
  </si>
  <si>
    <t>Belgrade</t>
  </si>
  <si>
    <t>04917-3134</t>
  </si>
  <si>
    <t>Nathan &amp; Henry B. Cleaves Law Library</t>
  </si>
  <si>
    <t>142 Federal Street</t>
  </si>
  <si>
    <t>Gray Historical Society</t>
  </si>
  <si>
    <t>PO Box 544</t>
  </si>
  <si>
    <t>04039</t>
  </si>
  <si>
    <t>Main Street</t>
  </si>
  <si>
    <t>Turner Museum and Historical Association</t>
  </si>
  <si>
    <t>Turner</t>
  </si>
  <si>
    <t>04282</t>
  </si>
  <si>
    <t>Woolwich</t>
  </si>
  <si>
    <t>04579</t>
  </si>
  <si>
    <t>Bridgton Historical Society</t>
  </si>
  <si>
    <t>PO Box 44</t>
  </si>
  <si>
    <t>Maine Discovery Museum</t>
  </si>
  <si>
    <t>74 Main Street</t>
  </si>
  <si>
    <t>Nowetah's American Indian Museum &amp; Store</t>
  </si>
  <si>
    <t>2 Colegrove Rd.</t>
  </si>
  <si>
    <t>New Portland</t>
  </si>
  <si>
    <t>04961</t>
  </si>
  <si>
    <t>Castine Historical Society</t>
  </si>
  <si>
    <t>P O Box 238</t>
  </si>
  <si>
    <t>Castine</t>
  </si>
  <si>
    <t>04421-0238</t>
  </si>
  <si>
    <t>04421</t>
  </si>
  <si>
    <t>5150 Mayflower Hill</t>
  </si>
  <si>
    <t>Page Farm &amp; Home Museum</t>
  </si>
  <si>
    <t>04469-5787</t>
  </si>
  <si>
    <t>Wilson Museum</t>
  </si>
  <si>
    <t>PO Box 196</t>
  </si>
  <si>
    <t>04421-0196</t>
  </si>
  <si>
    <t>Windsor Historical Society</t>
  </si>
  <si>
    <t>Palermo</t>
  </si>
  <si>
    <t>Windsor</t>
  </si>
  <si>
    <t>Old Berwick Historical Society/Counting House Museum</t>
  </si>
  <si>
    <t>PO Box 296</t>
  </si>
  <si>
    <t>03908-0296</t>
  </si>
  <si>
    <t>Wayne</t>
  </si>
  <si>
    <t>Kittery Historical and Naval Museum</t>
  </si>
  <si>
    <t>5773 So Stevens Hall</t>
  </si>
  <si>
    <t>04469-5773</t>
  </si>
  <si>
    <t>Sidney Historical Society</t>
  </si>
  <si>
    <t>Sidney</t>
  </si>
  <si>
    <t>Friends of Colonial Pemaquid</t>
  </si>
  <si>
    <t>PO Box 304</t>
  </si>
  <si>
    <t>New Harbor</t>
  </si>
  <si>
    <t>04554</t>
  </si>
  <si>
    <t>Frenchville Historical Society</t>
  </si>
  <si>
    <t>167 US Rt. 1</t>
  </si>
  <si>
    <t>P.O. Box 185</t>
  </si>
  <si>
    <t>Frenchville</t>
  </si>
  <si>
    <t>04745</t>
  </si>
  <si>
    <t>42 Dover Rd.</t>
  </si>
  <si>
    <t>Eliot</t>
  </si>
  <si>
    <t>03903</t>
  </si>
  <si>
    <t>Sagadahoc History &amp; Genealogy, Patten Free Library</t>
  </si>
  <si>
    <t>33 Summer Street</t>
  </si>
  <si>
    <t>Chebeague Island Historical Society</t>
  </si>
  <si>
    <t>Chebeague Island</t>
  </si>
  <si>
    <t>04017</t>
  </si>
  <si>
    <t>Border Historical Society</t>
  </si>
  <si>
    <t>PO Box 95</t>
  </si>
  <si>
    <t>35 Canal Street  Box A7</t>
  </si>
  <si>
    <t>Cliff Island Historical Society</t>
  </si>
  <si>
    <t>P O box 82</t>
  </si>
  <si>
    <t>Cliff Island</t>
  </si>
  <si>
    <t>04019</t>
  </si>
  <si>
    <t>Portland Public Library</t>
  </si>
  <si>
    <t>Bethel Historical Society</t>
  </si>
  <si>
    <t>Bethel</t>
  </si>
  <si>
    <t>04217-0012</t>
  </si>
  <si>
    <t>Historical Society of Litchfield &amp; Litchfield Fair Museum</t>
  </si>
  <si>
    <t>1032 Plains Road</t>
  </si>
  <si>
    <t>Island Falls Historical Society</t>
  </si>
  <si>
    <t>PO Box 204</t>
  </si>
  <si>
    <t>Island Falls</t>
  </si>
  <si>
    <t>04747</t>
  </si>
  <si>
    <t>270 Main Street</t>
  </si>
  <si>
    <t>PO Box 300</t>
  </si>
  <si>
    <t>04765</t>
  </si>
  <si>
    <t>Caribou Historical Society</t>
  </si>
  <si>
    <t>25 Lynn Drive</t>
  </si>
  <si>
    <t>Old Town Museum</t>
  </si>
  <si>
    <t>PO Box 375</t>
  </si>
  <si>
    <t>Brooklin Keeping Society</t>
  </si>
  <si>
    <t>PO Box 4</t>
  </si>
  <si>
    <t>517 Pleasant Street</t>
  </si>
  <si>
    <t>04614</t>
  </si>
  <si>
    <t>Lincolnville</t>
  </si>
  <si>
    <t>Eliot Baha'i Archives</t>
  </si>
  <si>
    <t>657 Goodwin Road</t>
  </si>
  <si>
    <t>Hartford Heritage Society, J.O. Irish Museum</t>
  </si>
  <si>
    <t>799 Main Street</t>
  </si>
  <si>
    <t>Hartford</t>
  </si>
  <si>
    <t>Norway Historical Society</t>
  </si>
  <si>
    <t>471 Main Street</t>
  </si>
  <si>
    <t>Norway</t>
  </si>
  <si>
    <t>04268</t>
  </si>
  <si>
    <t>Jesup Memorial Library</t>
  </si>
  <si>
    <t>34 Mount Desert Street</t>
  </si>
  <si>
    <t>Sainte Agathe Historical Society</t>
  </si>
  <si>
    <t>PO Box 237</t>
  </si>
  <si>
    <t>Saint Agatha</t>
  </si>
  <si>
    <t>04772-0237</t>
  </si>
  <si>
    <t>Peabody Memorial Library</t>
  </si>
  <si>
    <t>162 Main Street</t>
  </si>
  <si>
    <t>1092 North River Road</t>
  </si>
  <si>
    <t>Greene</t>
  </si>
  <si>
    <t>Hiram Historical Society</t>
  </si>
  <si>
    <t>Hiram</t>
  </si>
  <si>
    <t>04041</t>
  </si>
  <si>
    <t>Telephone Museum</t>
  </si>
  <si>
    <t>PO Box 1377</t>
  </si>
  <si>
    <t>Ellsworth</t>
  </si>
  <si>
    <t>04605-1377</t>
  </si>
  <si>
    <t>Maine Maritime Academy</t>
  </si>
  <si>
    <t>04420</t>
  </si>
  <si>
    <t>8 Earls Rd</t>
  </si>
  <si>
    <t>03908-02157</t>
  </si>
  <si>
    <t>Weld Historical Society</t>
  </si>
  <si>
    <t>Weld</t>
  </si>
  <si>
    <t>04285</t>
  </si>
  <si>
    <t>Colby College Museum of Art</t>
  </si>
  <si>
    <t>5600 Mayflower Hill</t>
  </si>
  <si>
    <t>230 State Street</t>
  </si>
  <si>
    <t>Washburn-Norlands Living History Center</t>
  </si>
  <si>
    <t>290 Norlands Road</t>
  </si>
  <si>
    <t>Maine Forest &amp; Logging Museum</t>
  </si>
  <si>
    <t>PO Box 104</t>
  </si>
  <si>
    <t>Bradley</t>
  </si>
  <si>
    <t>04411-0104</t>
  </si>
  <si>
    <t>Old Orchard Beach Historical Society-Harmon Museum</t>
  </si>
  <si>
    <t>PO Box 464</t>
  </si>
  <si>
    <t>04064-1587</t>
  </si>
  <si>
    <t>Eighth Maine Regiment Memorial</t>
  </si>
  <si>
    <t>P.O. Box 8</t>
  </si>
  <si>
    <t>5 Monument Square</t>
  </si>
  <si>
    <t>Seashore Trolley Museum</t>
  </si>
  <si>
    <t>Sweden Historical Society</t>
  </si>
  <si>
    <t>372 Sam Ingalls Rd</t>
  </si>
  <si>
    <t>Sweden</t>
  </si>
  <si>
    <t>04040</t>
  </si>
  <si>
    <t>P.O. Box 110</t>
  </si>
  <si>
    <t>Thomaston Historical Society</t>
  </si>
  <si>
    <t>PO Box 384</t>
  </si>
  <si>
    <t>9500 College Station</t>
  </si>
  <si>
    <t>04011-8495</t>
  </si>
  <si>
    <t>Great Harbor Maritime Museum</t>
  </si>
  <si>
    <t>PO Box 145</t>
  </si>
  <si>
    <t>124 Main Street</t>
  </si>
  <si>
    <t>Parsonsfield-Porter Historical Society</t>
  </si>
  <si>
    <t>P O Box 250</t>
  </si>
  <si>
    <t>Parsonsfield</t>
  </si>
  <si>
    <t>04047</t>
  </si>
  <si>
    <t>371 Main St</t>
  </si>
  <si>
    <t>Ellsworth Historical Society</t>
  </si>
  <si>
    <t>PO Box 355</t>
  </si>
  <si>
    <t>04605</t>
  </si>
  <si>
    <t>Damariscotta</t>
  </si>
  <si>
    <t>04543</t>
  </si>
  <si>
    <t>New Gloucester Historical Society</t>
  </si>
  <si>
    <t>P O Box 531</t>
  </si>
  <si>
    <t>Mount Desert Island Historical Society</t>
  </si>
  <si>
    <t>PO Box 653</t>
  </si>
  <si>
    <t>Mount Desert</t>
  </si>
  <si>
    <t>Deer Isle-Stonington Historical Society</t>
  </si>
  <si>
    <t>PO Box 652</t>
  </si>
  <si>
    <t>Deer Isle</t>
  </si>
  <si>
    <t>04627-0652</t>
  </si>
  <si>
    <t>04627</t>
  </si>
  <si>
    <t>Vaughan Homestead</t>
  </si>
  <si>
    <t>2 Litchfield Rd.</t>
  </si>
  <si>
    <t>Hampden Historical Society</t>
  </si>
  <si>
    <t>P O Box 456</t>
  </si>
  <si>
    <t>04444</t>
  </si>
  <si>
    <t>44 Middle Road</t>
  </si>
  <si>
    <t>P.O. Box 173</t>
  </si>
  <si>
    <t>619 Old County Road</t>
  </si>
  <si>
    <t>PO Box 453</t>
  </si>
  <si>
    <t>Kittery</t>
  </si>
  <si>
    <t>03904</t>
  </si>
  <si>
    <t>St. Albans Historical Society</t>
  </si>
  <si>
    <t>378 Bubar Road</t>
  </si>
  <si>
    <t>Saint Albans</t>
  </si>
  <si>
    <t>04971</t>
  </si>
  <si>
    <t>Wesley</t>
  </si>
  <si>
    <t>Vinalhaven Historical Society</t>
  </si>
  <si>
    <t>PO Box 339</t>
  </si>
  <si>
    <t>Vinalhaven</t>
  </si>
  <si>
    <t>04863-0339</t>
  </si>
  <si>
    <t>04863</t>
  </si>
  <si>
    <t>Brewer Historical Society</t>
  </si>
  <si>
    <t>199 Wilson St</t>
  </si>
  <si>
    <t>Brewer</t>
  </si>
  <si>
    <t>Zip</t>
  </si>
  <si>
    <t>ME</t>
  </si>
  <si>
    <t>Beals Historical Society</t>
  </si>
  <si>
    <t>Beals</t>
  </si>
  <si>
    <t>04611</t>
  </si>
  <si>
    <t>Burnham Tavern Museum</t>
  </si>
  <si>
    <t>14 Colonial Way</t>
  </si>
  <si>
    <t>Machias</t>
  </si>
  <si>
    <t>04654</t>
  </si>
  <si>
    <t>Calais Free Library</t>
  </si>
  <si>
    <t>9 Union Street</t>
  </si>
  <si>
    <t>04619</t>
  </si>
  <si>
    <t>Charlotte Historical Society</t>
  </si>
  <si>
    <t>Charlotte</t>
  </si>
  <si>
    <t>Cherryfield Public Library</t>
  </si>
  <si>
    <t>35 Main Street</t>
  </si>
  <si>
    <t>P.O. Box 121</t>
  </si>
  <si>
    <t>Cooper Free Public Library</t>
  </si>
  <si>
    <t>86 East Ridge Road</t>
  </si>
  <si>
    <t>Cooper</t>
  </si>
  <si>
    <t>Cutler Historical Society</t>
  </si>
  <si>
    <t>Cutler</t>
  </si>
  <si>
    <t>04626</t>
  </si>
  <si>
    <t>Danforth Public Library</t>
  </si>
  <si>
    <t>Danforth</t>
  </si>
  <si>
    <t>04424</t>
  </si>
  <si>
    <t>Dennys River Historical Society</t>
  </si>
  <si>
    <t>Dennysville</t>
  </si>
  <si>
    <t>Downeast Community Hospital Med. Library</t>
  </si>
  <si>
    <t>11 Hospital Drive</t>
  </si>
  <si>
    <t>Eagle Hill Athenaeum</t>
  </si>
  <si>
    <t>59 Eagle Hill Road</t>
  </si>
  <si>
    <t>East Machias Historical Society</t>
  </si>
  <si>
    <t>PO Box 364</t>
  </si>
  <si>
    <t>East Machias</t>
  </si>
  <si>
    <t>Florence Sturdivant Public Library</t>
  </si>
  <si>
    <t>04630</t>
  </si>
  <si>
    <t>Gallison Memorial Library</t>
  </si>
  <si>
    <t>1292 Main Street</t>
  </si>
  <si>
    <t>Gates House Museum</t>
  </si>
  <si>
    <t>Machiasport</t>
  </si>
  <si>
    <t>Henry D Moore Library</t>
  </si>
  <si>
    <t>P.O. Box 127</t>
  </si>
  <si>
    <t>22 Village Road</t>
  </si>
  <si>
    <t>Jonesport Historical Society</t>
  </si>
  <si>
    <t>P.O. Box 603</t>
  </si>
  <si>
    <t>Jonesport</t>
  </si>
  <si>
    <t>04649</t>
  </si>
  <si>
    <t>Lubec Historical Society</t>
  </si>
  <si>
    <t>PO Box 5</t>
  </si>
  <si>
    <t>135 Main Street</t>
  </si>
  <si>
    <t>Lubec</t>
  </si>
  <si>
    <t>Machias Historical Society</t>
  </si>
  <si>
    <t>PO Box 754</t>
  </si>
  <si>
    <t xml:space="preserve">Machiasport Historical Society </t>
  </si>
  <si>
    <t>Sherman</t>
  </si>
  <si>
    <t>P.O. Box 301</t>
  </si>
  <si>
    <t>Maine Coast Sardine History Museum</t>
  </si>
  <si>
    <t>34 Mason Bay Rd</t>
  </si>
  <si>
    <t>Addison</t>
  </si>
  <si>
    <t>04606</t>
  </si>
  <si>
    <t>Meddybemps Historical Society</t>
  </si>
  <si>
    <t>9 Sand Cove Lane</t>
  </si>
  <si>
    <t>Meddybemps</t>
  </si>
  <si>
    <t>Milbridge Public Library</t>
  </si>
  <si>
    <t>PO Box 128</t>
  </si>
  <si>
    <t>22 School Street</t>
  </si>
  <si>
    <t>Matthews Museum of Maine Heritage</t>
  </si>
  <si>
    <t>Vose Library</t>
  </si>
  <si>
    <t>PO Box 210</t>
  </si>
  <si>
    <t>Peavey Memorial Library</t>
  </si>
  <si>
    <t>26 Water St.</t>
  </si>
  <si>
    <t>Pleasant River Historical Society</t>
  </si>
  <si>
    <t>464 Ridge Road</t>
  </si>
  <si>
    <t>Porter Memorial Library</t>
  </si>
  <si>
    <t>92 Court Street</t>
  </si>
  <si>
    <t>04654-2102</t>
  </si>
  <si>
    <t>Princeton Historical Society</t>
  </si>
  <si>
    <t>PO Box 491</t>
  </si>
  <si>
    <t>Princeton</t>
  </si>
  <si>
    <t>Princeton Public Library</t>
  </si>
  <si>
    <t>40 Main Street</t>
  </si>
  <si>
    <t>P.O. Box 408</t>
  </si>
  <si>
    <t>04668-0408</t>
  </si>
  <si>
    <t>Quoddy Maritime Museum</t>
  </si>
  <si>
    <t>68 Water Street</t>
  </si>
  <si>
    <t>Raye's Mustard Mill Musuem</t>
  </si>
  <si>
    <t>PO Box 2</t>
  </si>
  <si>
    <t>83 Washington Street</t>
  </si>
  <si>
    <t>Robbinston Historical Society</t>
  </si>
  <si>
    <t>PO Box 39</t>
  </si>
  <si>
    <t>Robbinston</t>
  </si>
  <si>
    <t>04671</t>
  </si>
  <si>
    <t>Roosevelt Campobello International Park</t>
  </si>
  <si>
    <t>PO Box 129</t>
  </si>
  <si>
    <t>Roque Bluffs Historical Society</t>
  </si>
  <si>
    <t>3 Roque Bluffs Rd</t>
  </si>
  <si>
    <t>Roque Bluffs</t>
  </si>
  <si>
    <t>St. Croix Historical Society</t>
  </si>
  <si>
    <t>Box 242</t>
  </si>
  <si>
    <t>Trescott Historical Society</t>
  </si>
  <si>
    <t>P.O. Box 1</t>
  </si>
  <si>
    <t>Whiting</t>
  </si>
  <si>
    <t>04691</t>
  </si>
  <si>
    <t>University of Maine at Machais Merrill Library</t>
  </si>
  <si>
    <t>116 O'Brien Avenue</t>
  </si>
  <si>
    <t>Waponahki Museum and Resource Center</t>
  </si>
  <si>
    <t>59 Passaquoddy Road</t>
  </si>
  <si>
    <t>Pleasant Point</t>
  </si>
  <si>
    <t>1 College Drive</t>
  </si>
  <si>
    <t>Wesley Historical Society</t>
  </si>
  <si>
    <t>4525 Airline Road</t>
  </si>
  <si>
    <t>West Quoddy Head Lightkeeper's Association</t>
  </si>
  <si>
    <t>PO Box 378</t>
  </si>
  <si>
    <t>Whiting Historical Society</t>
  </si>
  <si>
    <t>P.O. Box 167</t>
  </si>
  <si>
    <t>Whitneyville Public Library</t>
  </si>
  <si>
    <t>51 School St.</t>
  </si>
  <si>
    <t>Whitneyville</t>
  </si>
  <si>
    <t>04654-1417</t>
  </si>
  <si>
    <t>Woodland Public Library</t>
  </si>
  <si>
    <t>169 Main Street</t>
  </si>
  <si>
    <t>Baileyville</t>
  </si>
  <si>
    <t>04694</t>
  </si>
  <si>
    <t>Alna</t>
  </si>
  <si>
    <t>04535</t>
  </si>
  <si>
    <t>4 Oak Street</t>
  </si>
  <si>
    <t>PO Box 123</t>
  </si>
  <si>
    <t>Boothbay</t>
  </si>
  <si>
    <t xml:space="preserve">204 Waldoboro Road        </t>
  </si>
  <si>
    <t>Medomak</t>
  </si>
  <si>
    <t>04451</t>
  </si>
  <si>
    <t>PO Box 180</t>
  </si>
  <si>
    <t>Island Heritage Trust</t>
  </si>
  <si>
    <t>Jackson Laboratory, Staats Library</t>
  </si>
  <si>
    <t>Lamoine Historical Society</t>
  </si>
  <si>
    <t>PO Box 8</t>
  </si>
  <si>
    <t>West Boothbay Harbor</t>
  </si>
  <si>
    <t>P.O. Box 61</t>
  </si>
  <si>
    <t>PO Box 234</t>
  </si>
  <si>
    <t>PO Box 1152</t>
  </si>
  <si>
    <t>193 Clark's Cove Road</t>
  </si>
  <si>
    <t>Walpole</t>
  </si>
  <si>
    <t>P.O. Box 6</t>
  </si>
  <si>
    <t>Edgecomb</t>
  </si>
  <si>
    <t>04556</t>
  </si>
  <si>
    <t>3506 Atlantic Highway (Route 1)</t>
  </si>
  <si>
    <t>PO Box 1156</t>
  </si>
  <si>
    <t>PO Box 263</t>
  </si>
  <si>
    <t>Newcastle</t>
  </si>
  <si>
    <t xml:space="preserve">954 Dutch Neck </t>
  </si>
  <si>
    <t>04572-6156</t>
  </si>
  <si>
    <t>P.O. Box 123</t>
  </si>
  <si>
    <t>04537</t>
  </si>
  <si>
    <t>133 Federal Street</t>
  </si>
  <si>
    <t>506 Old Bath Road</t>
  </si>
  <si>
    <t>194 McKown Point Road</t>
  </si>
  <si>
    <t>RR2 Box 4500</t>
  </si>
  <si>
    <t>P.O. Box 367</t>
  </si>
  <si>
    <t>1 Library Lane</t>
  </si>
  <si>
    <t>PO Box 482</t>
  </si>
  <si>
    <t>2000 State Rt. 129</t>
  </si>
  <si>
    <t>184 Main Street</t>
  </si>
  <si>
    <t>75 Main Street</t>
  </si>
  <si>
    <t>P.O. Box 148</t>
  </si>
  <si>
    <t>1032 Hendricks Hill Road</t>
  </si>
  <si>
    <t>Newagen</t>
  </si>
  <si>
    <t>04552</t>
  </si>
  <si>
    <t>83 Green Street</t>
  </si>
  <si>
    <t>PO Box 417</t>
  </si>
  <si>
    <t>3 St. Andrews Lane</t>
  </si>
  <si>
    <t>PO Box 216</t>
  </si>
  <si>
    <t>Westport</t>
  </si>
  <si>
    <t>1143 Main Road</t>
  </si>
  <si>
    <t>21 High Street</t>
  </si>
  <si>
    <t>Appleton Historical Society</t>
  </si>
  <si>
    <t>Mildred Stevens Williams Memorial Library</t>
  </si>
  <si>
    <t>Camden Historic Resources Archives</t>
  </si>
  <si>
    <t>Camden Opera House</t>
  </si>
  <si>
    <t>Merryspring Nature Center</t>
  </si>
  <si>
    <t>Cushing Historical Society</t>
  </si>
  <si>
    <t>Cushing Public Library</t>
  </si>
  <si>
    <t>Friendship Public Library</t>
  </si>
  <si>
    <t>Isle Au Haut Historical Collections</t>
  </si>
  <si>
    <t>Revere Memorial Library</t>
  </si>
  <si>
    <t>North Haven Public Library</t>
  </si>
  <si>
    <t>Owls Head Village Library</t>
  </si>
  <si>
    <t>Coastal Children's Museum</t>
  </si>
  <si>
    <t>Maine Lighthouse Museum</t>
  </si>
  <si>
    <t>Project Puffin Visitor Center</t>
  </si>
  <si>
    <t>Sail, Power &amp; Steam Museum</t>
  </si>
  <si>
    <t>Aldemere Farm</t>
  </si>
  <si>
    <t>Camden-Rockport Historical Society</t>
  </si>
  <si>
    <t>Center for Maine Contemporary Art</t>
  </si>
  <si>
    <t>Penobscot Bay Medical Center Niles Perkins Health Science Library</t>
  </si>
  <si>
    <t>Rockport Public Library</t>
  </si>
  <si>
    <t>Mary Elinor Jackson Memorial Library</t>
  </si>
  <si>
    <t>Thomaston Public Library</t>
  </si>
  <si>
    <t>4 Herrick Road</t>
  </si>
  <si>
    <t>Winter Harbor</t>
  </si>
  <si>
    <t>04693</t>
  </si>
  <si>
    <t>P.O. Box 202</t>
  </si>
  <si>
    <t>PO Box 1478</t>
  </si>
  <si>
    <t>Vinalhaven Public Library</t>
  </si>
  <si>
    <t>Maine State Prison Library</t>
  </si>
  <si>
    <t>Warren Free Public Library</t>
  </si>
  <si>
    <t>Gibbs Library</t>
  </si>
  <si>
    <t>Washington Historical Society</t>
  </si>
  <si>
    <t>Appleton</t>
  </si>
  <si>
    <t>2916 Sennebec Rd</t>
  </si>
  <si>
    <t>38 Chestnut St.</t>
  </si>
  <si>
    <t>29 Elm St.</t>
  </si>
  <si>
    <t>P.O Box 1207</t>
  </si>
  <si>
    <t>Cushing</t>
  </si>
  <si>
    <t>PO Box 893</t>
  </si>
  <si>
    <t>30 Conway Road</t>
  </si>
  <si>
    <t>17 Hathorne Point Road</t>
  </si>
  <si>
    <t>04563</t>
  </si>
  <si>
    <t>39 Croos Road</t>
  </si>
  <si>
    <t>P.O. Box 39</t>
  </si>
  <si>
    <t>P.O. Box 92</t>
  </si>
  <si>
    <t>Isle au Haut</t>
  </si>
  <si>
    <t>04645</t>
  </si>
  <si>
    <t>Isle Au Haut</t>
  </si>
  <si>
    <t>33 Main Street</t>
  </si>
  <si>
    <t>PO Box 98</t>
  </si>
  <si>
    <t>31 South Shore Drive</t>
  </si>
  <si>
    <t>75 Mechanic St.</t>
  </si>
  <si>
    <t>311 Main St.</t>
  </si>
  <si>
    <t>Sharp's Point South</t>
  </si>
  <si>
    <t>70 Russell Ave.</t>
  </si>
  <si>
    <t>Box 747</t>
  </si>
  <si>
    <t>PO Box 147</t>
  </si>
  <si>
    <t>162 Russel Ave.</t>
  </si>
  <si>
    <t>6 Glen Cove Drive</t>
  </si>
  <si>
    <t>1 Limerick Street</t>
  </si>
  <si>
    <t>P.O. Box 231</t>
  </si>
  <si>
    <t>Tenants Harbor</t>
  </si>
  <si>
    <t>04860</t>
  </si>
  <si>
    <t>60 Main Street</t>
  </si>
  <si>
    <t>04861-1312</t>
  </si>
  <si>
    <t>265 Cole Road</t>
  </si>
  <si>
    <t>P.O. Box 550</t>
  </si>
  <si>
    <t>P.O. Box 384</t>
  </si>
  <si>
    <t>6 Carver Street</t>
  </si>
  <si>
    <t>807 Cushing Road</t>
  </si>
  <si>
    <t>167 Western Road</t>
  </si>
  <si>
    <t>04864-4279</t>
  </si>
  <si>
    <t>PO Box 348</t>
  </si>
  <si>
    <t>40 Old Union Road</t>
  </si>
  <si>
    <t>524 Waldoboro Road</t>
  </si>
  <si>
    <t>04574</t>
  </si>
  <si>
    <t>Acadia National Park, National Park Se</t>
  </si>
  <si>
    <t>Amherst Historical Society</t>
  </si>
  <si>
    <t>Bagaduce Music Lending Library</t>
  </si>
  <si>
    <t>Bar Harbor Whale Museum</t>
  </si>
  <si>
    <t>Bass Harbor Memorial Library</t>
  </si>
  <si>
    <t>Blue Hill Public Library</t>
  </si>
  <si>
    <t>Buck Memorial Library</t>
  </si>
  <si>
    <t>Bucksport Historical Society (Museum)</t>
  </si>
  <si>
    <t>Chase Emerson Memorial Library</t>
  </si>
  <si>
    <t>Dedham Historical Society</t>
  </si>
  <si>
    <t>Dorcas Library</t>
  </si>
  <si>
    <t>George B. Dorr Museum of Natural History</t>
  </si>
  <si>
    <t>Downeast Rail Heritage Preservation Trust</t>
  </si>
  <si>
    <t>Ellsworth Public Library</t>
  </si>
  <si>
    <t>Frenchman's Bay Library</t>
  </si>
  <si>
    <t>Friend Memorial Public Library</t>
  </si>
  <si>
    <t>Great Cranberry Library</t>
  </si>
  <si>
    <t>Hancock Historical Society</t>
  </si>
  <si>
    <t>Ethel H. Blum Gallery</t>
  </si>
  <si>
    <t>Friends of Peary's Eagle Island Ltd.</t>
  </si>
  <si>
    <t>207-725-8210</t>
  </si>
  <si>
    <t>http://www.pearyeagleisland.org/default.htm</t>
  </si>
  <si>
    <t>Maine Granite Industry Historical Society</t>
  </si>
  <si>
    <t>Mount Desert Land and Garden Preserve</t>
  </si>
  <si>
    <t>Mount Desert Oceanarium</t>
  </si>
  <si>
    <t>Nutting Memorial Library</t>
  </si>
  <si>
    <t>Orland Historical Society</t>
  </si>
  <si>
    <t>Seal Harbor Library</t>
  </si>
  <si>
    <t>Sedgwick Library Association</t>
  </si>
  <si>
    <t>Somesville Library Assoc.</t>
  </si>
  <si>
    <t>Sorrento Free Library</t>
  </si>
  <si>
    <t>Southwest Harbor Public Library</t>
  </si>
  <si>
    <t>Stanwood Wildlife Sanctuary</t>
  </si>
  <si>
    <t>Stonington Public Library</t>
  </si>
  <si>
    <t>Sullivan-Sorrento Hist. Society</t>
  </si>
  <si>
    <t>Surry Historical Society</t>
  </si>
  <si>
    <t>Swan's Island Lobster &amp; Marine Museum</t>
  </si>
  <si>
    <t>Trenton Cemetery &amp; Keeping Society</t>
  </si>
  <si>
    <t>Trenton Historical Society</t>
  </si>
  <si>
    <t>Wendell Gilley Bird Carving Museum</t>
  </si>
  <si>
    <t>Winter Harbor Historical Society</t>
  </si>
  <si>
    <t>Winter Harbor Public Library</t>
  </si>
  <si>
    <t>Witherle Memorial Library</t>
  </si>
  <si>
    <t>Woodlawn Museum, Gardens &amp; Park</t>
  </si>
  <si>
    <t>P.O. Box 177</t>
  </si>
  <si>
    <t>182 Morse Hill Rd.</t>
  </si>
  <si>
    <t>Osborn</t>
  </si>
  <si>
    <t>04605-7718</t>
  </si>
  <si>
    <t>P.O. Box 829</t>
  </si>
  <si>
    <t>5 Music Library Lane</t>
  </si>
  <si>
    <t>89 Bernard Road</t>
  </si>
  <si>
    <t>04612</t>
  </si>
  <si>
    <t>P.O. Box 710</t>
  </si>
  <si>
    <t>5 Parker Point Road</t>
  </si>
  <si>
    <t>04614-6003</t>
  </si>
  <si>
    <t>47 Main St.</t>
  </si>
  <si>
    <t>P.O. Box DD</t>
  </si>
  <si>
    <t>P.O. Box 798</t>
  </si>
  <si>
    <t>P.O. Box 9</t>
  </si>
  <si>
    <t>28 Main Street</t>
  </si>
  <si>
    <t>Prospect Harbor</t>
  </si>
  <si>
    <t>04669 0167</t>
  </si>
  <si>
    <t>College Of The Atlantic</t>
  </si>
  <si>
    <t>105 Eden Street</t>
  </si>
  <si>
    <t>PO Box 950</t>
  </si>
  <si>
    <t>20 State Street</t>
  </si>
  <si>
    <t xml:space="preserve"> Sullivan-Sorrento Recreation Center </t>
  </si>
  <si>
    <t>Route 1</t>
  </si>
  <si>
    <t>Sullivan</t>
  </si>
  <si>
    <t>04664</t>
  </si>
  <si>
    <t>P.O. Box 57</t>
  </si>
  <si>
    <t>Orland</t>
  </si>
  <si>
    <t>PO Box 89</t>
  </si>
  <si>
    <t>251 Cranberry Road</t>
  </si>
  <si>
    <t>P.O. Box 74</t>
  </si>
  <si>
    <t>04640</t>
  </si>
  <si>
    <t>22 Church Street</t>
  </si>
  <si>
    <t>PO Box 42</t>
  </si>
  <si>
    <t>420 Sunset Road</t>
  </si>
  <si>
    <t>600 Main St.</t>
  </si>
  <si>
    <t>Lamoine</t>
  </si>
  <si>
    <t>62 Beech Hill Crossroad</t>
  </si>
  <si>
    <t>PO Box 208</t>
  </si>
  <si>
    <t>Seal Harbor</t>
  </si>
  <si>
    <t>1351 State Route 3</t>
  </si>
  <si>
    <t>Box C-1, Pleasant Street</t>
  </si>
  <si>
    <t>Sedgwick</t>
  </si>
  <si>
    <t>5 Main Street</t>
  </si>
  <si>
    <t>04675-9999</t>
  </si>
  <si>
    <t>284 Reach Road</t>
  </si>
  <si>
    <t>P.O. Box 280</t>
  </si>
  <si>
    <t>P.O. Box 54</t>
  </si>
  <si>
    <t>Sorrento</t>
  </si>
  <si>
    <t>04677-0054</t>
  </si>
  <si>
    <t>Southwest Harbor</t>
  </si>
  <si>
    <t>P.O. Box 157</t>
  </si>
  <si>
    <t>338 Main Street</t>
  </si>
  <si>
    <t>04679</t>
  </si>
  <si>
    <t>P.O. Box 485</t>
  </si>
  <si>
    <t>64 Main Street</t>
  </si>
  <si>
    <t>P.O. Box 44</t>
  </si>
  <si>
    <t>Surry</t>
  </si>
  <si>
    <t>4 Quarry Pond Road</t>
  </si>
  <si>
    <t>P.O. Box 37</t>
  </si>
  <si>
    <t>1007 Bar Harbor Road Box 134</t>
  </si>
  <si>
    <t>Trenton</t>
  </si>
  <si>
    <t>P.O. Box 254</t>
  </si>
  <si>
    <t>http://www.blainehouse.org/</t>
  </si>
  <si>
    <t>info@blainehouse.org</t>
  </si>
  <si>
    <t>Museum of Salmon Fly Fishing - Friends of Craig Brook, Inc.</t>
  </si>
  <si>
    <t>http://www.friendsofevergreen.org/</t>
  </si>
  <si>
    <t>Lighthouse/Historic Site</t>
  </si>
  <si>
    <t>Allagash Historical Society</t>
  </si>
  <si>
    <t>Ashland Community Library</t>
  </si>
  <si>
    <t>Ashland Historical Society</t>
  </si>
  <si>
    <t>Ashland Logging Museum, Inc.</t>
  </si>
  <si>
    <t>William Dalton Historial Society</t>
  </si>
  <si>
    <t>Bridgewater Historical Association</t>
  </si>
  <si>
    <t>Caribou Public Library</t>
  </si>
  <si>
    <t>Thomas Heritage House</t>
  </si>
  <si>
    <t>Woodland Historical Society</t>
  </si>
  <si>
    <t>Eagle Lake/Winterville Historical Society</t>
  </si>
  <si>
    <t>Easton Historical Society</t>
  </si>
  <si>
    <t>Fort Fairfield Blockhouse Museum</t>
  </si>
  <si>
    <t>Fort Fairfield Public Library</t>
  </si>
  <si>
    <t>Fort Fairfield Railroad Museum</t>
  </si>
  <si>
    <t>Frontier Heritage Historical Society</t>
  </si>
  <si>
    <t>Le Club Francais</t>
  </si>
  <si>
    <t>Fort Kent Historical Society</t>
  </si>
  <si>
    <t>Fort Kent Public Library</t>
  </si>
  <si>
    <t>Cary Library</t>
  </si>
  <si>
    <t>Houlton Regional Hospital Medical Library</t>
  </si>
  <si>
    <t>Katahdin Public Library</t>
  </si>
  <si>
    <t>Limestone-Caswell Historical Society</t>
  </si>
  <si>
    <t>Loring Military Heritage Center</t>
  </si>
  <si>
    <t>Robert A Frost Memorial Library</t>
  </si>
  <si>
    <t>Madawaska Public Library</t>
  </si>
  <si>
    <t>Central Aroostook Historical Society</t>
  </si>
  <si>
    <t>info@museeculturel.org</t>
  </si>
  <si>
    <t>993 Main Street</t>
  </si>
  <si>
    <t>http://www.museeculturel.org</t>
  </si>
  <si>
    <t>Dorothea Dix Psychiatric Center Behavioral Health Library </t>
  </si>
  <si>
    <t>PO Box 36A</t>
  </si>
  <si>
    <t>keschl@yahoo.com</t>
  </si>
  <si>
    <t>www.belgradehistoricalsociety.org/</t>
  </si>
  <si>
    <t>Belgrade Historical Society</t>
  </si>
  <si>
    <t>http://www.bowdoin.edu/art-museum/</t>
  </si>
  <si>
    <t>Lewiston Auburn College Library</t>
  </si>
  <si>
    <t xml:space="preserve">15 Water Street </t>
  </si>
  <si>
    <t>Unit 3</t>
  </si>
  <si>
    <t>384 Main St., #221</t>
  </si>
  <si>
    <t>120 St. Mary's Brook Road</t>
  </si>
  <si>
    <t>129 Rogers Road</t>
  </si>
  <si>
    <t>103 Main Street</t>
  </si>
  <si>
    <t>(207) 743-8820</t>
  </si>
  <si>
    <t>2128 Lee Road</t>
  </si>
  <si>
    <t>35 H Road</t>
  </si>
  <si>
    <t>P.O. Box 679</t>
  </si>
  <si>
    <t>Brooks Preservation Society/Belfast &amp; Moosehead Lake Railroad</t>
  </si>
  <si>
    <t>Buckfield Town Office</t>
  </si>
  <si>
    <t>34 Turner Street</t>
  </si>
  <si>
    <t>(207) 336-2521</t>
  </si>
  <si>
    <t>P.O. Box 394</t>
  </si>
  <si>
    <t>207-443-4449</t>
  </si>
  <si>
    <t>70 South Main Street</t>
  </si>
  <si>
    <t>P.O. Box 723</t>
  </si>
  <si>
    <t>33 S. Goff Street</t>
  </si>
  <si>
    <t>P.O. Box 23</t>
  </si>
  <si>
    <t>P.O. Box 304</t>
  </si>
  <si>
    <t>P.O. Box 75</t>
  </si>
  <si>
    <t>Old Union Church</t>
  </si>
  <si>
    <t>207-720-0015</t>
  </si>
  <si>
    <t>https://www.facebook.com/durhammainehistoricalsociety</t>
  </si>
  <si>
    <t>Tia_howe@yarmouthschools.org</t>
  </si>
  <si>
    <t>301 Ridge Road</t>
  </si>
  <si>
    <t>Marshfield</t>
  </si>
  <si>
    <t>863 Five Islands Road</t>
  </si>
  <si>
    <t>nrecmoosehead.org</t>
  </si>
  <si>
    <t>P.O. Box 1329</t>
  </si>
  <si>
    <t>president@nrecmoosehead.org</t>
  </si>
  <si>
    <t>CHTJ Southard House Museum</t>
  </si>
  <si>
    <t>http://www.lighthousefoundation.org/lighthouses/perkins-island-light/</t>
  </si>
  <si>
    <t>101 Noyes Rd</t>
  </si>
  <si>
    <t>9 Annas Drive</t>
  </si>
  <si>
    <t>Committee for Alna History</t>
  </si>
  <si>
    <t>1568 Alna Road</t>
  </si>
  <si>
    <t>Maine Military Museum &amp; Learning Center</t>
  </si>
  <si>
    <t>27 Kavanaugh Road</t>
  </si>
  <si>
    <t>207-767-8227</t>
  </si>
  <si>
    <t>P.O. Box 291</t>
  </si>
  <si>
    <t>Essex National Heritage Commission</t>
  </si>
  <si>
    <t>221 Essex Street</t>
  </si>
  <si>
    <t>Salem</t>
  </si>
  <si>
    <t>http://www.essexheritage.org/bakers</t>
  </si>
  <si>
    <t>Mailing Address</t>
  </si>
  <si>
    <t>Additional Address 2</t>
  </si>
  <si>
    <t>susan.worcester@me.com</t>
  </si>
  <si>
    <t>P.O. Box 278</t>
  </si>
  <si>
    <t>53 Pittston Farm Road</t>
  </si>
  <si>
    <t>3 Main Street</t>
  </si>
  <si>
    <t>18 Main St.</t>
  </si>
  <si>
    <t>reference@portlandpubliclibrary.org</t>
  </si>
  <si>
    <t>Nature Center</t>
  </si>
  <si>
    <t>630 Hallowel Road</t>
  </si>
  <si>
    <t>1287 Main Street</t>
  </si>
  <si>
    <t>30 Main Street</t>
  </si>
  <si>
    <t>Friendship Museum</t>
  </si>
  <si>
    <t>Box 321, Martin's Point Road</t>
  </si>
  <si>
    <t>13 Rebel Hill Road</t>
  </si>
  <si>
    <t>Clifton</t>
  </si>
  <si>
    <t>108 Lewiston Street</t>
  </si>
</sst>
</file>

<file path=xl/styles.xml><?xml version="1.0" encoding="utf-8"?>
<styleSheet xmlns="http://schemas.openxmlformats.org/spreadsheetml/2006/main">
  <numFmts count="2">
    <numFmt numFmtId="164" formatCode="[$-409]d\-mmm\-yy;@"/>
    <numFmt numFmtId="165" formatCode="00000"/>
  </numFmts>
  <fonts count="2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2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u/>
      <sz val="11"/>
      <color indexed="12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indexed="56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4E5665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0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4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6" borderId="0" applyNumberFormat="0" applyBorder="0" applyAlignment="0" applyProtection="0"/>
    <xf numFmtId="0" fontId="5" fillId="21" borderId="0" applyNumberFormat="0" applyBorder="0" applyAlignment="0" applyProtection="0"/>
    <xf numFmtId="0" fontId="5" fillId="7" borderId="0" applyNumberFormat="0" applyBorder="0" applyAlignment="0" applyProtection="0"/>
    <xf numFmtId="0" fontId="5" fillId="5" borderId="0" applyNumberFormat="0" applyBorder="0" applyAlignment="0" applyProtection="0"/>
    <xf numFmtId="0" fontId="5" fillId="22" borderId="0" applyNumberFormat="0" applyBorder="0" applyAlignment="0" applyProtection="0"/>
    <xf numFmtId="0" fontId="5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2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2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7" fillId="27" borderId="0" applyNumberFormat="0" applyBorder="0" applyAlignment="0" applyProtection="0"/>
    <xf numFmtId="0" fontId="8" fillId="15" borderId="4" applyNumberFormat="0" applyAlignment="0" applyProtection="0"/>
    <xf numFmtId="0" fontId="9" fillId="28" borderId="5" applyNumberFormat="0" applyAlignment="0" applyProtection="0"/>
    <xf numFmtId="0" fontId="2" fillId="0" borderId="0" applyNumberFormat="0" applyFont="0" applyFill="0" applyBorder="0" applyProtection="0">
      <alignment horizontal="left" vertical="top" wrapText="1"/>
    </xf>
    <xf numFmtId="0" fontId="10" fillId="0" borderId="0" applyNumberFormat="0" applyFill="0" applyBorder="0" applyAlignment="0" applyProtection="0"/>
    <xf numFmtId="0" fontId="11" fillId="29" borderId="0" applyNumberFormat="0" applyBorder="0" applyAlignment="0" applyProtection="0"/>
    <xf numFmtId="0" fontId="12" fillId="0" borderId="1" applyNumberFormat="0" applyFill="0" applyAlignment="0" applyProtection="0"/>
    <xf numFmtId="0" fontId="13" fillId="0" borderId="6" applyNumberFormat="0" applyFill="0" applyAlignment="0" applyProtection="0"/>
    <xf numFmtId="0" fontId="14" fillId="0" borderId="2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30" borderId="4" applyNumberFormat="0" applyAlignment="0" applyProtection="0"/>
    <xf numFmtId="0" fontId="17" fillId="0" borderId="7" applyNumberFormat="0" applyFill="0" applyAlignment="0" applyProtection="0"/>
    <xf numFmtId="0" fontId="18" fillId="31" borderId="0" applyNumberFormat="0" applyBorder="0" applyAlignment="0" applyProtection="0"/>
    <xf numFmtId="0" fontId="2" fillId="32" borderId="8" applyNumberFormat="0" applyFont="0" applyAlignment="0" applyProtection="0"/>
    <xf numFmtId="0" fontId="19" fillId="15" borderId="9" applyNumberFormat="0" applyAlignment="0" applyProtection="0"/>
    <xf numFmtId="0" fontId="20" fillId="0" borderId="0" applyNumberFormat="0" applyFill="0" applyBorder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</cellStyleXfs>
  <cellXfs count="121">
    <xf numFmtId="0" fontId="0" fillId="0" borderId="0" xfId="0"/>
    <xf numFmtId="0" fontId="3" fillId="16" borderId="0" xfId="28" applyFont="1" applyFill="1" applyBorder="1" applyAlignment="1">
      <alignment horizontal="left" vertical="top" wrapText="1"/>
    </xf>
    <xf numFmtId="165" fontId="3" fillId="16" borderId="0" xfId="28" applyNumberFormat="1" applyFont="1" applyFill="1" applyBorder="1" applyAlignment="1">
      <alignment horizontal="left" vertical="top" wrapText="1"/>
    </xf>
    <xf numFmtId="0" fontId="2" fillId="0" borderId="0" xfId="28" applyFont="1" applyFill="1" applyBorder="1" applyAlignment="1">
      <alignment horizontal="left" vertical="top" wrapText="1"/>
    </xf>
    <xf numFmtId="165" fontId="2" fillId="0" borderId="0" xfId="28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wrapText="1"/>
    </xf>
    <xf numFmtId="165" fontId="2" fillId="0" borderId="0" xfId="0" applyNumberFormat="1" applyFont="1" applyFill="1" applyBorder="1" applyAlignment="1">
      <alignment horizontal="left" wrapText="1"/>
    </xf>
    <xf numFmtId="0" fontId="4" fillId="0" borderId="0" xfId="35" applyFont="1" applyFill="1" applyBorder="1" applyAlignment="1" applyProtection="1">
      <alignment horizontal="left" wrapText="1"/>
    </xf>
    <xf numFmtId="164" fontId="2" fillId="0" borderId="0" xfId="28" applyNumberFormat="1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/>
    </xf>
    <xf numFmtId="0" fontId="2" fillId="0" borderId="0" xfId="0" quotePrefix="1" applyNumberFormat="1" applyFont="1" applyFill="1" applyBorder="1" applyAlignment="1">
      <alignment horizontal="left"/>
    </xf>
    <xf numFmtId="0" fontId="2" fillId="0" borderId="0" xfId="0" applyNumberFormat="1" applyFont="1" applyFill="1" applyBorder="1" applyAlignment="1">
      <alignment horizontal="left"/>
    </xf>
    <xf numFmtId="165" fontId="2" fillId="0" borderId="0" xfId="0" quotePrefix="1" applyNumberFormat="1" applyFont="1" applyFill="1" applyBorder="1" applyAlignment="1">
      <alignment horizontal="left"/>
    </xf>
    <xf numFmtId="0" fontId="4" fillId="0" borderId="0" xfId="35" applyNumberFormat="1" applyFont="1" applyFill="1" applyBorder="1" applyAlignment="1">
      <alignment horizontal="left"/>
    </xf>
    <xf numFmtId="0" fontId="4" fillId="0" borderId="0" xfId="35" applyFont="1" applyFill="1" applyBorder="1" applyAlignment="1">
      <alignment horizontal="left"/>
    </xf>
    <xf numFmtId="0" fontId="2" fillId="0" borderId="0" xfId="0" applyFont="1" applyFill="1" applyAlignment="1">
      <alignment wrapText="1"/>
    </xf>
    <xf numFmtId="165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 applyProtection="1">
      <alignment horizontal="left"/>
      <protection locked="0"/>
    </xf>
    <xf numFmtId="165" fontId="2" fillId="0" borderId="0" xfId="0" applyNumberFormat="1" applyFont="1" applyFill="1" applyBorder="1" applyAlignment="1">
      <alignment horizontal="left"/>
    </xf>
    <xf numFmtId="0" fontId="4" fillId="0" borderId="0" xfId="35" applyFont="1" applyFill="1" applyAlignment="1" applyProtection="1">
      <alignment wrapText="1"/>
    </xf>
    <xf numFmtId="0" fontId="2" fillId="0" borderId="0" xfId="0" applyFont="1" applyFill="1" applyBorder="1" applyAlignment="1" applyProtection="1">
      <alignment horizontal="left" vertical="center" wrapText="1"/>
    </xf>
    <xf numFmtId="165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quotePrefix="1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0" fontId="4" fillId="0" borderId="0" xfId="35" applyFont="1" applyFill="1"/>
    <xf numFmtId="0" fontId="2" fillId="0" borderId="0" xfId="0" applyFont="1" applyFill="1" applyAlignment="1" applyProtection="1">
      <alignment wrapText="1"/>
      <protection locked="0"/>
    </xf>
    <xf numFmtId="0" fontId="2" fillId="0" borderId="0" xfId="28" applyFont="1" applyFill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4" fillId="0" borderId="0" xfId="35" applyFont="1" applyFill="1" applyBorder="1" applyAlignment="1" applyProtection="1">
      <alignment horizontal="left" vertical="top" wrapText="1"/>
    </xf>
    <xf numFmtId="165" fontId="2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left"/>
    </xf>
    <xf numFmtId="165" fontId="2" fillId="0" borderId="0" xfId="0" applyNumberFormat="1" applyFont="1" applyFill="1" applyAlignment="1">
      <alignment horizontal="left"/>
    </xf>
    <xf numFmtId="0" fontId="4" fillId="0" borderId="0" xfId="35" applyFont="1" applyFill="1" applyBorder="1" applyAlignment="1" applyProtection="1">
      <alignment horizontal="left"/>
      <protection locked="0"/>
    </xf>
    <xf numFmtId="0" fontId="4" fillId="0" borderId="0" xfId="35" applyFont="1" applyFill="1" applyBorder="1" applyAlignment="1" applyProtection="1">
      <alignment horizontal="left"/>
    </xf>
    <xf numFmtId="165" fontId="2" fillId="0" borderId="0" xfId="0" applyNumberFormat="1" applyFont="1" applyFill="1" applyBorder="1" applyAlignment="1">
      <alignment horizontal="left" vertical="top" wrapText="1"/>
    </xf>
    <xf numFmtId="0" fontId="4" fillId="0" borderId="0" xfId="35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35" applyFont="1" applyFill="1" applyAlignment="1" applyProtection="1">
      <alignment horizontal="left" wrapText="1"/>
    </xf>
    <xf numFmtId="165" fontId="2" fillId="0" borderId="0" xfId="0" applyNumberFormat="1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165" fontId="2" fillId="0" borderId="0" xfId="0" applyNumberFormat="1" applyFont="1" applyFill="1" applyBorder="1" applyAlignment="1">
      <alignment horizontal="left" vertical="center" wrapText="1"/>
    </xf>
    <xf numFmtId="0" fontId="4" fillId="0" borderId="0" xfId="35" applyFont="1" applyFill="1" applyAlignment="1">
      <alignment horizontal="left" wrapText="1"/>
    </xf>
    <xf numFmtId="0" fontId="3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/>
    <xf numFmtId="165" fontId="2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wrapText="1"/>
    </xf>
    <xf numFmtId="0" fontId="4" fillId="0" borderId="0" xfId="35" applyFont="1" applyFill="1" applyAlignment="1" applyProtection="1"/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Border="1" applyAlignment="1" applyProtection="1">
      <alignment wrapText="1"/>
      <protection locked="0"/>
    </xf>
    <xf numFmtId="0" fontId="4" fillId="0" borderId="0" xfId="35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wrapText="1"/>
    </xf>
    <xf numFmtId="0" fontId="2" fillId="0" borderId="0" xfId="0" applyFont="1" applyFill="1" applyAlignment="1" applyProtection="1">
      <alignment vertical="center" wrapText="1"/>
    </xf>
    <xf numFmtId="0" fontId="2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>
      <alignment horizontal="left" wrapText="1"/>
    </xf>
    <xf numFmtId="0" fontId="4" fillId="0" borderId="0" xfId="35" applyFont="1" applyFill="1" applyAlignment="1">
      <alignment horizontal="left" vertical="center" wrapText="1"/>
    </xf>
    <xf numFmtId="0" fontId="4" fillId="0" borderId="0" xfId="35" applyFont="1" applyFill="1" applyAlignment="1">
      <alignment wrapText="1"/>
    </xf>
    <xf numFmtId="0" fontId="2" fillId="0" borderId="0" xfId="0" applyFont="1" applyFill="1" applyBorder="1" applyAlignment="1">
      <alignment vertical="top" wrapText="1"/>
    </xf>
    <xf numFmtId="0" fontId="3" fillId="0" borderId="0" xfId="0" applyFont="1" applyFill="1"/>
    <xf numFmtId="0" fontId="4" fillId="0" borderId="0" xfId="35" applyFont="1" applyFill="1" applyAlignment="1" applyProtection="1">
      <alignment wrapText="1"/>
      <protection locked="0"/>
    </xf>
    <xf numFmtId="49" fontId="2" fillId="0" borderId="0" xfId="0" applyNumberFormat="1" applyFont="1" applyFill="1" applyAlignment="1">
      <alignment horizontal="left" vertical="top"/>
    </xf>
    <xf numFmtId="165" fontId="2" fillId="0" borderId="0" xfId="0" applyNumberFormat="1" applyFont="1" applyFill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2" fillId="0" borderId="0" xfId="0" quotePrefix="1" applyNumberFormat="1" applyFont="1" applyFill="1" applyBorder="1" applyAlignment="1">
      <alignment wrapText="1"/>
    </xf>
    <xf numFmtId="165" fontId="2" fillId="0" borderId="0" xfId="0" applyNumberFormat="1" applyFont="1" applyFill="1" applyBorder="1" applyAlignment="1" applyProtection="1">
      <alignment horizontal="left" wrapText="1"/>
      <protection locked="0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5" fillId="0" borderId="0" xfId="28" applyFont="1" applyFill="1" applyBorder="1" applyAlignment="1">
      <alignment horizontal="left" vertical="top" wrapText="1"/>
    </xf>
    <xf numFmtId="165" fontId="5" fillId="0" borderId="0" xfId="28" applyNumberFormat="1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left"/>
    </xf>
    <xf numFmtId="165" fontId="0" fillId="0" borderId="0" xfId="0" applyNumberFormat="1" applyFont="1" applyFill="1" applyAlignment="1">
      <alignment wrapText="1"/>
    </xf>
    <xf numFmtId="165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 applyAlignment="1" applyProtection="1">
      <alignment horizontal="left" vertical="center" wrapText="1"/>
    </xf>
    <xf numFmtId="165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0" xfId="0" quotePrefix="1" applyNumberFormat="1" applyFont="1" applyFill="1" applyAlignment="1">
      <alignment wrapText="1"/>
    </xf>
    <xf numFmtId="0" fontId="0" fillId="0" borderId="0" xfId="0" applyFont="1" applyFill="1" applyBorder="1" applyAlignment="1">
      <alignment horizontal="left" vertical="top" wrapText="1"/>
    </xf>
    <xf numFmtId="165" fontId="0" fillId="0" borderId="0" xfId="0" applyNumberFormat="1" applyFont="1" applyFill="1" applyBorder="1" applyAlignment="1">
      <alignment horizontal="left" vertical="center" wrapText="1"/>
    </xf>
    <xf numFmtId="165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Alignment="1">
      <alignment wrapText="1"/>
    </xf>
    <xf numFmtId="0" fontId="5" fillId="0" borderId="0" xfId="28" applyFont="1" applyFill="1" applyAlignment="1">
      <alignment horizontal="left" vertical="top"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 vertical="top" wrapText="1"/>
    </xf>
    <xf numFmtId="165" fontId="0" fillId="0" borderId="0" xfId="0" applyNumberFormat="1" applyFont="1" applyFill="1" applyAlignment="1">
      <alignment horizontal="left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NumberFormat="1" applyFont="1" applyFill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0" fontId="2" fillId="17" borderId="0" xfId="28" applyFont="1" applyFill="1" applyBorder="1" applyAlignment="1">
      <alignment horizontal="left" vertical="top" wrapText="1"/>
    </xf>
    <xf numFmtId="0" fontId="2" fillId="18" borderId="0" xfId="28" applyFont="1" applyFill="1" applyBorder="1" applyAlignment="1">
      <alignment horizontal="left" vertical="top" wrapText="1"/>
    </xf>
    <xf numFmtId="0" fontId="15" fillId="0" borderId="0" xfId="35" applyFill="1" applyBorder="1" applyAlignment="1">
      <alignment horizontal="left" vertical="top" wrapText="1"/>
    </xf>
    <xf numFmtId="165" fontId="15" fillId="0" borderId="0" xfId="35" applyNumberFormat="1" applyFill="1" applyBorder="1" applyAlignment="1">
      <alignment horizontal="left" vertical="top" wrapText="1"/>
    </xf>
    <xf numFmtId="165" fontId="2" fillId="0" borderId="0" xfId="28" applyNumberFormat="1" applyFont="1" applyFill="1" applyAlignment="1">
      <alignment horizontal="left" vertical="top" wrapText="1"/>
    </xf>
    <xf numFmtId="165" fontId="0" fillId="0" borderId="0" xfId="0" applyNumberFormat="1" applyFill="1" applyAlignment="1">
      <alignment horizontal="left"/>
    </xf>
    <xf numFmtId="165" fontId="2" fillId="0" borderId="0" xfId="0" quotePrefix="1" applyNumberFormat="1" applyFont="1" applyFill="1" applyAlignment="1">
      <alignment horizontal="left" wrapText="1"/>
    </xf>
    <xf numFmtId="165" fontId="2" fillId="0" borderId="0" xfId="0" applyNumberFormat="1" applyFont="1" applyFill="1" applyAlignment="1" applyProtection="1">
      <alignment horizontal="left" wrapText="1"/>
      <protection locked="0"/>
    </xf>
    <xf numFmtId="0" fontId="1" fillId="0" borderId="0" xfId="0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>
      <alignment horizontal="left" wrapText="1"/>
    </xf>
    <xf numFmtId="165" fontId="1" fillId="0" borderId="0" xfId="0" applyNumberFormat="1" applyFont="1" applyFill="1" applyBorder="1" applyAlignment="1" applyProtection="1">
      <alignment horizontal="left" vertical="center" wrapText="1"/>
    </xf>
    <xf numFmtId="0" fontId="1" fillId="0" borderId="0" xfId="0" applyFont="1" applyFill="1" applyAlignment="1">
      <alignment horizontal="left"/>
    </xf>
    <xf numFmtId="0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/>
    </xf>
    <xf numFmtId="0" fontId="23" fillId="0" borderId="0" xfId="0" applyFont="1"/>
    <xf numFmtId="0" fontId="0" fillId="0" borderId="0" xfId="0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 wrapText="1"/>
    </xf>
    <xf numFmtId="0" fontId="15" fillId="0" borderId="0" xfId="35" applyFill="1" applyAlignment="1" applyProtection="1">
      <alignment wrapText="1"/>
    </xf>
    <xf numFmtId="0" fontId="15" fillId="0" borderId="0" xfId="35" applyFill="1" applyBorder="1" applyAlignment="1" applyProtection="1">
      <alignment horizontal="left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Default" xfId="28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Hyperlink" xfId="35" builtinId="8"/>
    <cellStyle name="Input" xfId="36" builtinId="20" customBuiltin="1"/>
    <cellStyle name="Linked Cell" xfId="37" builtinId="24" customBuiltin="1"/>
    <cellStyle name="Neutral" xfId="38" builtinId="28" customBuiltin="1"/>
    <cellStyle name="Normal" xfId="0" builtinId="0"/>
    <cellStyle name="Note" xfId="39" builtinId="10" customBuiltin="1"/>
    <cellStyle name="Output" xfId="40" builtinId="21" customBuiltin="1"/>
    <cellStyle name="Title" xfId="41" builtinId="15" customBuiltin="1"/>
    <cellStyle name="Total" xfId="42" builtinId="25" customBuiltin="1"/>
    <cellStyle name="Warning Text" xfId="43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ussleridge.org/" TargetMode="External"/><Relationship Id="rId299" Type="http://schemas.openxmlformats.org/officeDocument/2006/relationships/hyperlink" Target="https://sites.google.com/site/deadriverareahistory/" TargetMode="External"/><Relationship Id="rId21" Type="http://schemas.openxmlformats.org/officeDocument/2006/relationships/hyperlink" Target="mailto:cherryfield@msln.net" TargetMode="External"/><Relationship Id="rId63" Type="http://schemas.openxmlformats.org/officeDocument/2006/relationships/hyperlink" Target="http://www.francesperkinscenter.org/" TargetMode="External"/><Relationship Id="rId159" Type="http://schemas.openxmlformats.org/officeDocument/2006/relationships/hyperlink" Target="http://www.trentonme.com/Historical.html" TargetMode="External"/><Relationship Id="rId324" Type="http://schemas.openxmlformats.org/officeDocument/2006/relationships/hyperlink" Target="https://www.facebook.com/pages/STRONG-HISTORICAL-SOCIETY/362026038512" TargetMode="External"/><Relationship Id="rId366" Type="http://schemas.openxmlformats.org/officeDocument/2006/relationships/hyperlink" Target="http://www.facebook.com/pages/Kezar-Falls-Circulating-Library/167439680539" TargetMode="External"/><Relationship Id="rId531" Type="http://schemas.openxmlformats.org/officeDocument/2006/relationships/hyperlink" Target="mailto:dwplmp@megalink.ne" TargetMode="External"/><Relationship Id="rId170" Type="http://schemas.openxmlformats.org/officeDocument/2006/relationships/hyperlink" Target="http://www.allagashhistoricalsociety.com/" TargetMode="External"/><Relationship Id="rId226" Type="http://schemas.openxmlformats.org/officeDocument/2006/relationships/hyperlink" Target="http://www.townofgreene.net/jamlibrary.html" TargetMode="External"/><Relationship Id="rId433" Type="http://schemas.openxmlformats.org/officeDocument/2006/relationships/hyperlink" Target="http://www.mercerme.us/Shaw_Library.html" TargetMode="External"/><Relationship Id="rId268" Type="http://schemas.openxmlformats.org/officeDocument/2006/relationships/hyperlink" Target="mailto:history@portlandfiremuseum.com" TargetMode="External"/><Relationship Id="rId475" Type="http://schemas.openxmlformats.org/officeDocument/2006/relationships/hyperlink" Target="mailto:emacgorman@maine.rr.com" TargetMode="External"/><Relationship Id="rId32" Type="http://schemas.openxmlformats.org/officeDocument/2006/relationships/hyperlink" Target="http://mainesardinemuseum.tripod.com/" TargetMode="External"/><Relationship Id="rId74" Type="http://schemas.openxmlformats.org/officeDocument/2006/relationships/hyperlink" Target="http://southportmemoriallibrary.townofsouthport.org/" TargetMode="External"/><Relationship Id="rId128" Type="http://schemas.openxmlformats.org/officeDocument/2006/relationships/hyperlink" Target="http://www.downeastscenicrail.org/ride/" TargetMode="External"/><Relationship Id="rId335" Type="http://schemas.openxmlformats.org/officeDocument/2006/relationships/hyperlink" Target="mailto:sekillam@monson.lib.me.us" TargetMode="External"/><Relationship Id="rId377" Type="http://schemas.openxmlformats.org/officeDocument/2006/relationships/hyperlink" Target="mailto:heastman@myfairpoint.net" TargetMode="External"/><Relationship Id="rId500" Type="http://schemas.openxmlformats.org/officeDocument/2006/relationships/hyperlink" Target="http://www.fortscammell.com/" TargetMode="External"/><Relationship Id="rId542" Type="http://schemas.openxmlformats.org/officeDocument/2006/relationships/hyperlink" Target="mailto:nmt@morneault.lib.me.us" TargetMode="External"/><Relationship Id="rId5" Type="http://schemas.openxmlformats.org/officeDocument/2006/relationships/hyperlink" Target="mailto:joerg@eaglehill.us" TargetMode="External"/><Relationship Id="rId181" Type="http://schemas.openxmlformats.org/officeDocument/2006/relationships/hyperlink" Target="mailto:mray@fort-kent.lib.me.us" TargetMode="External"/><Relationship Id="rId237" Type="http://schemas.openxmlformats.org/officeDocument/2006/relationships/hyperlink" Target="http://www.townofsebago.org/pages/sebagome_about/townhistory" TargetMode="External"/><Relationship Id="rId402" Type="http://schemas.openxmlformats.org/officeDocument/2006/relationships/hyperlink" Target="http://www.ecotat.org/index.html" TargetMode="External"/><Relationship Id="rId279" Type="http://schemas.openxmlformats.org/officeDocument/2006/relationships/hyperlink" Target="mailto:ask@spaulding.lib.me.us" TargetMode="External"/><Relationship Id="rId444" Type="http://schemas.openxmlformats.org/officeDocument/2006/relationships/hyperlink" Target="mailto:dbarney@nycap.rr.com" TargetMode="External"/><Relationship Id="rId486" Type="http://schemas.openxmlformats.org/officeDocument/2006/relationships/hyperlink" Target="http://www.capeelizabeth.com/visitors/attractions/fort_williams_park/home.html" TargetMode="External"/><Relationship Id="rId43" Type="http://schemas.openxmlformats.org/officeDocument/2006/relationships/hyperlink" Target="mailto:mustards@rayesmustard.com" TargetMode="External"/><Relationship Id="rId139" Type="http://schemas.openxmlformats.org/officeDocument/2006/relationships/hyperlink" Target="mailto:iht@islandheritagetrust.org" TargetMode="External"/><Relationship Id="rId290" Type="http://schemas.openxmlformats.org/officeDocument/2006/relationships/hyperlink" Target="mailto:rgray@une.edu" TargetMode="External"/><Relationship Id="rId304" Type="http://schemas.openxmlformats.org/officeDocument/2006/relationships/hyperlink" Target="mailto:melanie@farmington.lib.me.us" TargetMode="External"/><Relationship Id="rId346" Type="http://schemas.openxmlformats.org/officeDocument/2006/relationships/hyperlink" Target="mailto:betsy@lithgow.lib.me.us" TargetMode="External"/><Relationship Id="rId388" Type="http://schemas.openxmlformats.org/officeDocument/2006/relationships/hyperlink" Target="mailto:ypl@york.lib.me.us" TargetMode="External"/><Relationship Id="rId511" Type="http://schemas.openxmlformats.org/officeDocument/2006/relationships/hyperlink" Target="http://islandheritagetrust.org/" TargetMode="External"/><Relationship Id="rId553" Type="http://schemas.openxmlformats.org/officeDocument/2006/relationships/hyperlink" Target="mailto:reference@portlandpubliclibrary.org" TargetMode="External"/><Relationship Id="rId85" Type="http://schemas.openxmlformats.org/officeDocument/2006/relationships/hyperlink" Target="mailto:info@merryspring.org" TargetMode="External"/><Relationship Id="rId150" Type="http://schemas.openxmlformats.org/officeDocument/2006/relationships/hyperlink" Target="mailto:tlange@acadia.net" TargetMode="External"/><Relationship Id="rId192" Type="http://schemas.openxmlformats.org/officeDocument/2006/relationships/hyperlink" Target="mailto:admin@madawaskalibrary.org" TargetMode="External"/><Relationship Id="rId206" Type="http://schemas.openxmlformats.org/officeDocument/2006/relationships/hyperlink" Target="mailto:shermanpl276@yahoo.com" TargetMode="External"/><Relationship Id="rId413" Type="http://schemas.openxmlformats.org/officeDocument/2006/relationships/hyperlink" Target="http://www.millinocket.lib.me.us/" TargetMode="External"/><Relationship Id="rId248" Type="http://schemas.openxmlformats.org/officeDocument/2006/relationships/hyperlink" Target="mailto:president@italianheritagecenter.com" TargetMode="External"/><Relationship Id="rId455" Type="http://schemas.openxmlformats.org/officeDocument/2006/relationships/hyperlink" Target="mailto:sheridanmarge9@gmail.com" TargetMode="External"/><Relationship Id="rId497" Type="http://schemas.openxmlformats.org/officeDocument/2006/relationships/hyperlink" Target="http://lighthouse.cc/portlandbreakwater/" TargetMode="External"/><Relationship Id="rId12" Type="http://schemas.openxmlformats.org/officeDocument/2006/relationships/hyperlink" Target="mailto:hist.sty.east.machias@gmail.com" TargetMode="External"/><Relationship Id="rId108" Type="http://schemas.openxmlformats.org/officeDocument/2006/relationships/hyperlink" Target="http://www.voselibrary.org/" TargetMode="External"/><Relationship Id="rId315" Type="http://schemas.openxmlformats.org/officeDocument/2006/relationships/hyperlink" Target="mailto:newvineyardlibrary@yahoo.com" TargetMode="External"/><Relationship Id="rId357" Type="http://schemas.openxmlformats.org/officeDocument/2006/relationships/hyperlink" Target="mailto:librarian@lymanlibrary.org" TargetMode="External"/><Relationship Id="rId522" Type="http://schemas.openxmlformats.org/officeDocument/2006/relationships/hyperlink" Target="mailto:brownmemorial@roadrunner.com" TargetMode="External"/><Relationship Id="rId54" Type="http://schemas.openxmlformats.org/officeDocument/2006/relationships/hyperlink" Target="http://www.lighthousefoundation.org/alf_lights/pemaquidpoint/pemaquid_info.htm" TargetMode="External"/><Relationship Id="rId96" Type="http://schemas.openxmlformats.org/officeDocument/2006/relationships/hyperlink" Target="http://www.conwayhouse.org/conway/Welcome.html" TargetMode="External"/><Relationship Id="rId161" Type="http://schemas.openxmlformats.org/officeDocument/2006/relationships/hyperlink" Target="http://www.wendellgilleymuseum.org/" TargetMode="External"/><Relationship Id="rId217" Type="http://schemas.openxmlformats.org/officeDocument/2006/relationships/hyperlink" Target="mailto:gcraig@ashland.lib.me.us" TargetMode="External"/><Relationship Id="rId399" Type="http://schemas.openxmlformats.org/officeDocument/2006/relationships/hyperlink" Target="mailto:emillinocket.librarylibrary@aol.com" TargetMode="External"/><Relationship Id="rId259" Type="http://schemas.openxmlformats.org/officeDocument/2006/relationships/hyperlink" Target="mailto:info@mainemilitarymuseum.info" TargetMode="External"/><Relationship Id="rId424" Type="http://schemas.openxmlformats.org/officeDocument/2006/relationships/hyperlink" Target="http://www.canaan.lib.me.us/" TargetMode="External"/><Relationship Id="rId466" Type="http://schemas.openxmlformats.org/officeDocument/2006/relationships/hyperlink" Target="mailto:mlester@winterport.lib.me.us" TargetMode="External"/><Relationship Id="rId23" Type="http://schemas.openxmlformats.org/officeDocument/2006/relationships/hyperlink" Target="http://www.moosabec.org/" TargetMode="External"/><Relationship Id="rId119" Type="http://schemas.openxmlformats.org/officeDocument/2006/relationships/hyperlink" Target="http://www.bassharborlibrary.com/" TargetMode="External"/><Relationship Id="rId270" Type="http://schemas.openxmlformats.org/officeDocument/2006/relationships/hyperlink" Target="http://www.raymondmaine.org/community-resources/raymond-casco-historical-society/" TargetMode="External"/><Relationship Id="rId326" Type="http://schemas.openxmlformats.org/officeDocument/2006/relationships/hyperlink" Target="http://www.stratton.lib.me.us/" TargetMode="External"/><Relationship Id="rId533" Type="http://schemas.openxmlformats.org/officeDocument/2006/relationships/hyperlink" Target="http://mainearchsociety.org/" TargetMode="External"/><Relationship Id="rId65" Type="http://schemas.openxmlformats.org/officeDocument/2006/relationships/hyperlink" Target="mailto:staff@schoonermuseum.org" TargetMode="External"/><Relationship Id="rId130" Type="http://schemas.openxmlformats.org/officeDocument/2006/relationships/hyperlink" Target="http://www.ellsworth.lib.me.us/" TargetMode="External"/><Relationship Id="rId368" Type="http://schemas.openxmlformats.org/officeDocument/2006/relationships/hyperlink" Target="mailto:limingtonhistoricalsociety@yahoo.com" TargetMode="External"/><Relationship Id="rId172" Type="http://schemas.openxmlformats.org/officeDocument/2006/relationships/hyperlink" Target="mailto:ddubois@caribou-public.lib.me.us" TargetMode="External"/><Relationship Id="rId228" Type="http://schemas.openxmlformats.org/officeDocument/2006/relationships/hyperlink" Target="mailto:rspeer@LewistonMaine.gov" TargetMode="External"/><Relationship Id="rId435" Type="http://schemas.openxmlformats.org/officeDocument/2006/relationships/hyperlink" Target="http://www.townofnorridgewock.com/7022/19854.html" TargetMode="External"/><Relationship Id="rId477" Type="http://schemas.openxmlformats.org/officeDocument/2006/relationships/hyperlink" Target="mailto:historian@rocklandlighthouse.com" TargetMode="External"/><Relationship Id="rId281" Type="http://schemas.openxmlformats.org/officeDocument/2006/relationships/hyperlink" Target="http://www.steepfallslibrary.org/" TargetMode="External"/><Relationship Id="rId337" Type="http://schemas.openxmlformats.org/officeDocument/2006/relationships/hyperlink" Target="http://www.rootsweb.ancestry.com/~mesedgwi/historicalsociety.html" TargetMode="External"/><Relationship Id="rId502" Type="http://schemas.openxmlformats.org/officeDocument/2006/relationships/hyperlink" Target="http://lighthouse.cc/burntcoatharbor/" TargetMode="External"/><Relationship Id="rId34" Type="http://schemas.openxmlformats.org/officeDocument/2006/relationships/hyperlink" Target="mailto:mayhewlibrary@yahoo.com" TargetMode="External"/><Relationship Id="rId76" Type="http://schemas.openxmlformats.org/officeDocument/2006/relationships/hyperlink" Target="http://www.standrewshealthcare.org/sta_body.cfm?id=2606" TargetMode="External"/><Relationship Id="rId141" Type="http://schemas.openxmlformats.org/officeDocument/2006/relationships/hyperlink" Target="http://www.mainegraniteindustry.org/" TargetMode="External"/><Relationship Id="rId379" Type="http://schemas.openxmlformats.org/officeDocument/2006/relationships/hyperlink" Target="mailto:spl@springvalelibrary.org" TargetMode="External"/><Relationship Id="rId544" Type="http://schemas.openxmlformats.org/officeDocument/2006/relationships/hyperlink" Target="http://www.penobscotnation.org/" TargetMode="External"/><Relationship Id="rId7" Type="http://schemas.openxmlformats.org/officeDocument/2006/relationships/hyperlink" Target="mailto:manager@washingtoncountymaine.com" TargetMode="External"/><Relationship Id="rId183" Type="http://schemas.openxmlformats.org/officeDocument/2006/relationships/hyperlink" Target="mailto:faucherl@cary.lib.me.us" TargetMode="External"/><Relationship Id="rId239" Type="http://schemas.openxmlformats.org/officeDocument/2006/relationships/hyperlink" Target="mailto:jaleo@windhammaine.us" TargetMode="External"/><Relationship Id="rId390" Type="http://schemas.openxmlformats.org/officeDocument/2006/relationships/hyperlink" Target="http://www.bangordailynews.com/" TargetMode="External"/><Relationship Id="rId404" Type="http://schemas.openxmlformats.org/officeDocument/2006/relationships/hyperlink" Target="mailto:richv@glenburn.net" TargetMode="External"/><Relationship Id="rId446" Type="http://schemas.openxmlformats.org/officeDocument/2006/relationships/hyperlink" Target="mailto:info@belfastlibrary.org" TargetMode="External"/><Relationship Id="rId250" Type="http://schemas.openxmlformats.org/officeDocument/2006/relationships/hyperlink" Target="http://www.kaler-vaill.com/" TargetMode="External"/><Relationship Id="rId292" Type="http://schemas.openxmlformats.org/officeDocument/2006/relationships/hyperlink" Target="http://www.une.edu/artgallery/index.cfm" TargetMode="External"/><Relationship Id="rId306" Type="http://schemas.openxmlformats.org/officeDocument/2006/relationships/hyperlink" Target="http://www.strong.lib.me.us/" TargetMode="External"/><Relationship Id="rId488" Type="http://schemas.openxmlformats.org/officeDocument/2006/relationships/hyperlink" Target="http://www.gma.org/" TargetMode="External"/><Relationship Id="rId45" Type="http://schemas.openxmlformats.org/officeDocument/2006/relationships/hyperlink" Target="mailto:info@fdr.net" TargetMode="External"/><Relationship Id="rId87" Type="http://schemas.openxmlformats.org/officeDocument/2006/relationships/hyperlink" Target="http://www.cushingmainehistoricalsociety.org/" TargetMode="External"/><Relationship Id="rId110" Type="http://schemas.openxmlformats.org/officeDocument/2006/relationships/hyperlink" Target="http://www.vinalhavenpubliclibrary.org/Vinalhaven_Public_Library/Welcome.html" TargetMode="External"/><Relationship Id="rId348" Type="http://schemas.openxmlformats.org/officeDocument/2006/relationships/hyperlink" Target="mailto:mdenis46@gmail.com" TargetMode="External"/><Relationship Id="rId513" Type="http://schemas.openxmlformats.org/officeDocument/2006/relationships/hyperlink" Target="mailto:laurichfarm2002@yahoo.com" TargetMode="External"/><Relationship Id="rId152" Type="http://schemas.openxmlformats.org/officeDocument/2006/relationships/hyperlink" Target="mailto:Birdsacre@hotmail.com" TargetMode="External"/><Relationship Id="rId194" Type="http://schemas.openxmlformats.org/officeDocument/2006/relationships/hyperlink" Target="http://wtahansenlibrary.org/index.html" TargetMode="External"/><Relationship Id="rId208" Type="http://schemas.openxmlformats.org/officeDocument/2006/relationships/hyperlink" Target="mailto:longlakepubliclibrary@longlake.lib.me.us" TargetMode="External"/><Relationship Id="rId415" Type="http://schemas.openxmlformats.org/officeDocument/2006/relationships/hyperlink" Target="mailto:opl@orono.lib.me.us" TargetMode="External"/><Relationship Id="rId457" Type="http://schemas.openxmlformats.org/officeDocument/2006/relationships/hyperlink" Target="mailto:palermohistorical@gmail.com" TargetMode="External"/><Relationship Id="rId261" Type="http://schemas.openxmlformats.org/officeDocument/2006/relationships/hyperlink" Target="http://yarmouthlibrary.org/" TargetMode="External"/><Relationship Id="rId499" Type="http://schemas.openxmlformats.org/officeDocument/2006/relationships/hyperlink" Target="http://www.lighthouse.cc/westquoddy/" TargetMode="External"/><Relationship Id="rId14" Type="http://schemas.openxmlformats.org/officeDocument/2006/relationships/hyperlink" Target="mailto:webmaster@gatehouse.org" TargetMode="External"/><Relationship Id="rId56" Type="http://schemas.openxmlformats.org/officeDocument/2006/relationships/hyperlink" Target="mailto:bbhlibrary@bmpl.lib.me.us" TargetMode="External"/><Relationship Id="rId317" Type="http://schemas.openxmlformats.org/officeDocument/2006/relationships/hyperlink" Target="http://www.lilliannordica.com/" TargetMode="External"/><Relationship Id="rId359" Type="http://schemas.openxmlformats.org/officeDocument/2006/relationships/hyperlink" Target="mailto:hurddirector@da-hurd.lib.me.us" TargetMode="External"/><Relationship Id="rId524" Type="http://schemas.openxmlformats.org/officeDocument/2006/relationships/hyperlink" Target="mailto:gnhaines@roadrunner.com" TargetMode="External"/><Relationship Id="rId98" Type="http://schemas.openxmlformats.org/officeDocument/2006/relationships/hyperlink" Target="mailto:info@cmcanow.org" TargetMode="External"/><Relationship Id="rId121" Type="http://schemas.openxmlformats.org/officeDocument/2006/relationships/hyperlink" Target="mailto:library@bhpl.net" TargetMode="External"/><Relationship Id="rId163" Type="http://schemas.openxmlformats.org/officeDocument/2006/relationships/hyperlink" Target="http://www.winterharbor.lib.me.us/" TargetMode="External"/><Relationship Id="rId219" Type="http://schemas.openxmlformats.org/officeDocument/2006/relationships/hyperlink" Target="mailto:jfrost@cmcc.edu" TargetMode="External"/><Relationship Id="rId370" Type="http://schemas.openxmlformats.org/officeDocument/2006/relationships/hyperlink" Target="mailto:nasson@metrocast.net" TargetMode="External"/><Relationship Id="rId426" Type="http://schemas.openxmlformats.org/officeDocument/2006/relationships/hyperlink" Target="http://www.hartland.lib.me.us/" TargetMode="External"/><Relationship Id="rId230" Type="http://schemas.openxmlformats.org/officeDocument/2006/relationships/hyperlink" Target="http://parkviewamc.org/" TargetMode="External"/><Relationship Id="rId468" Type="http://schemas.openxmlformats.org/officeDocument/2006/relationships/hyperlink" Target="mailto:judy_cuddy@yahoo.com" TargetMode="External"/><Relationship Id="rId25" Type="http://schemas.openxmlformats.org/officeDocument/2006/relationships/hyperlink" Target="http://www.dech.org/" TargetMode="External"/><Relationship Id="rId67" Type="http://schemas.openxmlformats.org/officeDocument/2006/relationships/hyperlink" Target="mailto:info@maineheritagevillage.com" TargetMode="External"/><Relationship Id="rId272" Type="http://schemas.openxmlformats.org/officeDocument/2006/relationships/hyperlink" Target="mailto:rlibrar1@maine.rr.com" TargetMode="External"/><Relationship Id="rId328" Type="http://schemas.openxmlformats.org/officeDocument/2006/relationships/hyperlink" Target="mailto:jrogers@weld.lib.me.us" TargetMode="External"/><Relationship Id="rId535" Type="http://schemas.openxmlformats.org/officeDocument/2006/relationships/hyperlink" Target="http://www.simplesite.com/MFGSWebsite/137296473" TargetMode="External"/><Relationship Id="rId132" Type="http://schemas.openxmlformats.org/officeDocument/2006/relationships/hyperlink" Target="http://www.frenchboro.lib.me.us/" TargetMode="External"/><Relationship Id="rId174" Type="http://schemas.openxmlformats.org/officeDocument/2006/relationships/hyperlink" Target="http://www.mainemediaresources.com/fhhs.htm" TargetMode="External"/><Relationship Id="rId381" Type="http://schemas.openxmlformats.org/officeDocument/2006/relationships/hyperlink" Target="mailto:librarian@waterborolibrary.org" TargetMode="External"/><Relationship Id="rId241" Type="http://schemas.openxmlformats.org/officeDocument/2006/relationships/hyperlink" Target="http://www.mecdhh.org/resources/resources-museum/" TargetMode="External"/><Relationship Id="rId437" Type="http://schemas.openxmlformats.org/officeDocument/2006/relationships/hyperlink" Target="mailto:lsmith@pittsfield.lib.me.us" TargetMode="External"/><Relationship Id="rId479" Type="http://schemas.openxmlformats.org/officeDocument/2006/relationships/hyperlink" Target="mailto:p.dparker@comcast.net" TargetMode="External"/><Relationship Id="rId15" Type="http://schemas.openxmlformats.org/officeDocument/2006/relationships/hyperlink" Target="http://www.gatehouse.org/" TargetMode="External"/><Relationship Id="rId36" Type="http://schemas.openxmlformats.org/officeDocument/2006/relationships/hyperlink" Target="http://milbridgelibrary.org/" TargetMode="External"/><Relationship Id="rId57" Type="http://schemas.openxmlformats.org/officeDocument/2006/relationships/hyperlink" Target="http://www.bapl.us/" TargetMode="External"/><Relationship Id="rId262" Type="http://schemas.openxmlformats.org/officeDocument/2006/relationships/hyperlink" Target="http://www.museumafricanculture.org/&amp;" TargetMode="External"/><Relationship Id="rId283" Type="http://schemas.openxmlformats.org/officeDocument/2006/relationships/hyperlink" Target="mailto:info@abyme.org" TargetMode="External"/><Relationship Id="rId318" Type="http://schemas.openxmlformats.org/officeDocument/2006/relationships/hyperlink" Target="mailto:phs@srrl-rr.org" TargetMode="External"/><Relationship Id="rId339" Type="http://schemas.openxmlformats.org/officeDocument/2006/relationships/hyperlink" Target="mailto:wassabec@yahoo.com" TargetMode="External"/><Relationship Id="rId490" Type="http://schemas.openxmlformats.org/officeDocument/2006/relationships/hyperlink" Target="http://lighthouse.cc/goat/" TargetMode="External"/><Relationship Id="rId504" Type="http://schemas.openxmlformats.org/officeDocument/2006/relationships/hyperlink" Target="http://lighthouse.cc/eagleisland/" TargetMode="External"/><Relationship Id="rId525" Type="http://schemas.openxmlformats.org/officeDocument/2006/relationships/hyperlink" Target="http://www.brown.lib.me.us/" TargetMode="External"/><Relationship Id="rId546" Type="http://schemas.openxmlformats.org/officeDocument/2006/relationships/hyperlink" Target="mailto:lchame2013@yahoo.com" TargetMode="External"/><Relationship Id="rId78" Type="http://schemas.openxmlformats.org/officeDocument/2006/relationships/hyperlink" Target="mailto:lincoln@tidewater.net" TargetMode="External"/><Relationship Id="rId99" Type="http://schemas.openxmlformats.org/officeDocument/2006/relationships/hyperlink" Target="http://www.downeast.com/" TargetMode="External"/><Relationship Id="rId101" Type="http://schemas.openxmlformats.org/officeDocument/2006/relationships/hyperlink" Target="http://www.penbayhealthcare.org/penbaymedicalcenter/service/Niles_Perkins_Health_Science_Library_________________/" TargetMode="External"/><Relationship Id="rId122" Type="http://schemas.openxmlformats.org/officeDocument/2006/relationships/hyperlink" Target="http://www.buckmemoriallibrary.50megs.com/" TargetMode="External"/><Relationship Id="rId143" Type="http://schemas.openxmlformats.org/officeDocument/2006/relationships/hyperlink" Target="http://www.gardenpreserve.org/" TargetMode="External"/><Relationship Id="rId164" Type="http://schemas.openxmlformats.org/officeDocument/2006/relationships/hyperlink" Target="mailto:winterharbor@winterharbor.lib.me.us" TargetMode="External"/><Relationship Id="rId185" Type="http://schemas.openxmlformats.org/officeDocument/2006/relationships/hyperlink" Target="http://www.houlton.net/hrh/" TargetMode="External"/><Relationship Id="rId350" Type="http://schemas.openxmlformats.org/officeDocument/2006/relationships/hyperlink" Target="http://www.rootsweb.ancestry.com/~mecoakla/" TargetMode="External"/><Relationship Id="rId371" Type="http://schemas.openxmlformats.org/officeDocument/2006/relationships/hyperlink" Target="http://www.nasson.org/" TargetMode="External"/><Relationship Id="rId406" Type="http://schemas.openxmlformats.org/officeDocument/2006/relationships/hyperlink" Target="mailto:curtis.free.public.library@msln.net" TargetMode="External"/><Relationship Id="rId9" Type="http://schemas.openxmlformats.org/officeDocument/2006/relationships/hyperlink" Target="mailto:schs@stcroixhistorical.org" TargetMode="External"/><Relationship Id="rId210" Type="http://schemas.openxmlformats.org/officeDocument/2006/relationships/hyperlink" Target="mailto:jhede@ainop.com" TargetMode="External"/><Relationship Id="rId392" Type="http://schemas.openxmlformats.org/officeDocument/2006/relationships/hyperlink" Target="mailto:ruth.mare@maine.gov" TargetMode="External"/><Relationship Id="rId427" Type="http://schemas.openxmlformats.org/officeDocument/2006/relationships/hyperlink" Target="mailto:sallyjr@myfairpoint.net" TargetMode="External"/><Relationship Id="rId448" Type="http://schemas.openxmlformats.org/officeDocument/2006/relationships/hyperlink" Target="mailto:sales@bryantstove.com" TargetMode="External"/><Relationship Id="rId469" Type="http://schemas.openxmlformats.org/officeDocument/2006/relationships/hyperlink" Target="mailto:curator@usm.maine.edu" TargetMode="External"/><Relationship Id="rId26" Type="http://schemas.openxmlformats.org/officeDocument/2006/relationships/hyperlink" Target="http://www.sturdivant.lib.me.us/" TargetMode="External"/><Relationship Id="rId231" Type="http://schemas.openxmlformats.org/officeDocument/2006/relationships/hyperlink" Target="http://portlanddioceshttp/portlanddiocese.net/" TargetMode="External"/><Relationship Id="rId252" Type="http://schemas.openxmlformats.org/officeDocument/2006/relationships/hyperlink" Target="http://www.mpbn.net/" TargetMode="External"/><Relationship Id="rId273" Type="http://schemas.openxmlformats.org/officeDocument/2006/relationships/hyperlink" Target="mailto:richvillelibrary@gmail.com" TargetMode="External"/><Relationship Id="rId294" Type="http://schemas.openxmlformats.org/officeDocument/2006/relationships/hyperlink" Target="http://www.une.edu/blc/index.cfm" TargetMode="External"/><Relationship Id="rId308" Type="http://schemas.openxmlformats.org/officeDocument/2006/relationships/hyperlink" Target="http://www.jay-maine.org/historical-society.html" TargetMode="External"/><Relationship Id="rId329" Type="http://schemas.openxmlformats.org/officeDocument/2006/relationships/hyperlink" Target="mailto:director@wilton-free.lib.me.us" TargetMode="External"/><Relationship Id="rId480" Type="http://schemas.openxmlformats.org/officeDocument/2006/relationships/hyperlink" Target="mailto:swanisle@tdstelme.net" TargetMode="External"/><Relationship Id="rId515" Type="http://schemas.openxmlformats.org/officeDocument/2006/relationships/hyperlink" Target="mailto:chapmal@hotmail.com" TargetMode="External"/><Relationship Id="rId536" Type="http://schemas.openxmlformats.org/officeDocument/2006/relationships/hyperlink" Target="mailto:dmj@mindspring.com%CA" TargetMode="External"/><Relationship Id="rId47" Type="http://schemas.openxmlformats.org/officeDocument/2006/relationships/hyperlink" Target="http://www.wabanaki.com/museum.htm" TargetMode="External"/><Relationship Id="rId68" Type="http://schemas.openxmlformats.org/officeDocument/2006/relationships/hyperlink" Target="http://www.mileshealthcare.org/miles_body.cfm?id=538" TargetMode="External"/><Relationship Id="rId89" Type="http://schemas.openxmlformats.org/officeDocument/2006/relationships/hyperlink" Target="mailto:dougatmaine@gmail.com" TargetMode="External"/><Relationship Id="rId112" Type="http://schemas.openxmlformats.org/officeDocument/2006/relationships/hyperlink" Target="http://www.maine.gov/msl/libs/directories/displaysp.shtml?id=45977" TargetMode="External"/><Relationship Id="rId133" Type="http://schemas.openxmlformats.org/officeDocument/2006/relationships/hyperlink" Target="http://www.frenchman.lib.me.us/" TargetMode="External"/><Relationship Id="rId154" Type="http://schemas.openxmlformats.org/officeDocument/2006/relationships/hyperlink" Target="mailto:stoningtonlibrary@stonington.lib.me.us" TargetMode="External"/><Relationship Id="rId175" Type="http://schemas.openxmlformats.org/officeDocument/2006/relationships/hyperlink" Target="mailto:snadeau@fortfairfield.org;" TargetMode="External"/><Relationship Id="rId340" Type="http://schemas.openxmlformats.org/officeDocument/2006/relationships/hyperlink" Target="http://www.waynemaine.org/index.asp?Type=B_BASIC&amp;SEC=%7b2B8AF085-71D9-4BC6-9D1D-AFC33DB3AB8B%7d" TargetMode="External"/><Relationship Id="rId361" Type="http://schemas.openxmlformats.org/officeDocument/2006/relationships/hyperlink" Target="mailto:ill@ooblibrary.org" TargetMode="External"/><Relationship Id="rId196" Type="http://schemas.openxmlformats.org/officeDocument/2006/relationships/hyperlink" Target="mailto:collierarthur7@gmail.com" TargetMode="External"/><Relationship Id="rId200" Type="http://schemas.openxmlformats.org/officeDocument/2006/relationships/hyperlink" Target="mailto:groy@nmcc.edu" TargetMode="External"/><Relationship Id="rId382" Type="http://schemas.openxmlformats.org/officeDocument/2006/relationships/hyperlink" Target="mailto:libstaff@wellstown.org" TargetMode="External"/><Relationship Id="rId417" Type="http://schemas.openxmlformats.org/officeDocument/2006/relationships/hyperlink" Target="mailto:asnowden@orrington.lib.me.us" TargetMode="External"/><Relationship Id="rId438" Type="http://schemas.openxmlformats.org/officeDocument/2006/relationships/hyperlink" Target="http://www.pittsfield.lib.me.us/" TargetMode="External"/><Relationship Id="rId459" Type="http://schemas.openxmlformats.org/officeDocument/2006/relationships/hyperlink" Target="http://www.unity.edu/academic/supportservices/library/library.aspx" TargetMode="External"/><Relationship Id="rId16" Type="http://schemas.openxmlformats.org/officeDocument/2006/relationships/hyperlink" Target="mailto:celestesherman@yahoo.com" TargetMode="External"/><Relationship Id="rId221" Type="http://schemas.openxmlformats.org/officeDocument/2006/relationships/hyperlink" Target="http://www.cmmc.org/" TargetMode="External"/><Relationship Id="rId242" Type="http://schemas.openxmlformats.org/officeDocument/2006/relationships/hyperlink" Target="mailto:graylib@gray.lib.me.us" TargetMode="External"/><Relationship Id="rId263" Type="http://schemas.openxmlformats.org/officeDocument/2006/relationships/hyperlink" Target="mailto:africart@museumafricanculture.org" TargetMode="External"/><Relationship Id="rId284" Type="http://schemas.openxmlformats.org/officeDocument/2006/relationships/hyperlink" Target="mailto:jscherma@thomas.lib.me.us" TargetMode="External"/><Relationship Id="rId319" Type="http://schemas.openxmlformats.org/officeDocument/2006/relationships/hyperlink" Target="http://www.phillips.lib.me.us/" TargetMode="External"/><Relationship Id="rId470" Type="http://schemas.openxmlformats.org/officeDocument/2006/relationships/hyperlink" Target="mailto:info@lighthousefoundation.org" TargetMode="External"/><Relationship Id="rId491" Type="http://schemas.openxmlformats.org/officeDocument/2006/relationships/hyperlink" Target="http://www.springpointledgelight.com/" TargetMode="External"/><Relationship Id="rId505" Type="http://schemas.openxmlformats.org/officeDocument/2006/relationships/hyperlink" Target="http://www.benrussell.com/HH-home.htm" TargetMode="External"/><Relationship Id="rId526" Type="http://schemas.openxmlformats.org/officeDocument/2006/relationships/hyperlink" Target="mailto:info@brownfieldlibrary.com" TargetMode="External"/><Relationship Id="rId37" Type="http://schemas.openxmlformats.org/officeDocument/2006/relationships/hyperlink" Target="http://www.peabody.lib.me.us/" TargetMode="External"/><Relationship Id="rId58" Type="http://schemas.openxmlformats.org/officeDocument/2006/relationships/hyperlink" Target="mailto:BALibrarian@Bridge-Academy.lib.me.us" TargetMode="External"/><Relationship Id="rId79" Type="http://schemas.openxmlformats.org/officeDocument/2006/relationships/hyperlink" Target="http://www.wiscasset.lib.me.us/index.htm" TargetMode="External"/><Relationship Id="rId102" Type="http://schemas.openxmlformats.org/officeDocument/2006/relationships/hyperlink" Target="http://www.rockport.lib.me.us/" TargetMode="External"/><Relationship Id="rId123" Type="http://schemas.openxmlformats.org/officeDocument/2006/relationships/hyperlink" Target="mailto:bucklibrary@yahoo.com" TargetMode="External"/><Relationship Id="rId144" Type="http://schemas.openxmlformats.org/officeDocument/2006/relationships/hyperlink" Target="mailto:info@gardenpreserve.org" TargetMode="External"/><Relationship Id="rId330" Type="http://schemas.openxmlformats.org/officeDocument/2006/relationships/hyperlink" Target="mailto:dlockwood3@verizon.net" TargetMode="External"/><Relationship Id="rId547" Type="http://schemas.openxmlformats.org/officeDocument/2006/relationships/hyperlink" Target="mailto:info@museeculturel.org" TargetMode="External"/><Relationship Id="rId90" Type="http://schemas.openxmlformats.org/officeDocument/2006/relationships/hyperlink" Target="http://www.coastalchildrensmuseum.org/" TargetMode="External"/><Relationship Id="rId165" Type="http://schemas.openxmlformats.org/officeDocument/2006/relationships/hyperlink" Target="http://www.witherle.lib.me.us/" TargetMode="External"/><Relationship Id="rId186" Type="http://schemas.openxmlformats.org/officeDocument/2006/relationships/hyperlink" Target="mailto:katahdinlibrary@katahdin.lib.me.us" TargetMode="External"/><Relationship Id="rId351" Type="http://schemas.openxmlformats.org/officeDocument/2006/relationships/hyperlink" Target="mailto:mywinthrop@gmail.com" TargetMode="External"/><Relationship Id="rId372" Type="http://schemas.openxmlformats.org/officeDocument/2006/relationships/hyperlink" Target="mailto:ogunquitlibrary@myfairpoint.net" TargetMode="External"/><Relationship Id="rId393" Type="http://schemas.openxmlformats.org/officeDocument/2006/relationships/hyperlink" Target="http://www.townofcarmel.org/index.asp?Type=B_BASIC&amp;SEC=%7B5EBB42CF-7C39-4BAE-AD80-6EA11B50008E%7D" TargetMode="External"/><Relationship Id="rId407" Type="http://schemas.openxmlformats.org/officeDocument/2006/relationships/hyperlink" Target="mailto:%20gail.rae@gmail.com" TargetMode="External"/><Relationship Id="rId428" Type="http://schemas.openxmlformats.org/officeDocument/2006/relationships/hyperlink" Target="mailto:loubic@yahoo.com" TargetMode="External"/><Relationship Id="rId449" Type="http://schemas.openxmlformats.org/officeDocument/2006/relationships/hyperlink" Target="mailto:cml@carver.lib.me.us" TargetMode="External"/><Relationship Id="rId211" Type="http://schemas.openxmlformats.org/officeDocument/2006/relationships/hyperlink" Target="mailto:washburn@washburn.lib.me.us" TargetMode="External"/><Relationship Id="rId232" Type="http://schemas.openxmlformats.org/officeDocument/2006/relationships/hyperlink" Target="http://www.graymaine.org/dry-mills-schoolhouse-museum" TargetMode="External"/><Relationship Id="rId253" Type="http://schemas.openxmlformats.org/officeDocument/2006/relationships/hyperlink" Target="http://www.mainecharitablemechanicassociation.com/MCMA/MAINE_CHARITABLE_MECHANIC_ASSOCIATION.html" TargetMode="External"/><Relationship Id="rId274" Type="http://schemas.openxmlformats.org/officeDocument/2006/relationships/hyperlink" Target="http://www.scarboroughlibrary.org/" TargetMode="External"/><Relationship Id="rId295" Type="http://schemas.openxmlformats.org/officeDocument/2006/relationships/hyperlink" Target="mailto:tjohnson@victoriamansion.org" TargetMode="External"/><Relationship Id="rId309" Type="http://schemas.openxmlformats.org/officeDocument/2006/relationships/hyperlink" Target="mailto:joffice@jay-maine.org" TargetMode="External"/><Relationship Id="rId460" Type="http://schemas.openxmlformats.org/officeDocument/2006/relationships/hyperlink" Target="mailto:clerk@townofislesboro.com" TargetMode="External"/><Relationship Id="rId481" Type="http://schemas.openxmlformats.org/officeDocument/2006/relationships/hyperlink" Target="mailto:mspencer@student.uchc.edu%3Cmspencer@student.uchc.edu%3E" TargetMode="External"/><Relationship Id="rId516" Type="http://schemas.openxmlformats.org/officeDocument/2006/relationships/hyperlink" Target="mailto:cotewan@rh.cmhc.org" TargetMode="External"/><Relationship Id="rId27" Type="http://schemas.openxmlformats.org/officeDocument/2006/relationships/hyperlink" Target="http://www.gallison.lib.me.us/" TargetMode="External"/><Relationship Id="rId48" Type="http://schemas.openxmlformats.org/officeDocument/2006/relationships/hyperlink" Target="http://www.whitneyville.lib.me.us/" TargetMode="External"/><Relationship Id="rId69" Type="http://schemas.openxmlformats.org/officeDocument/2006/relationships/hyperlink" Target="http://monheganlibrary.com/" TargetMode="External"/><Relationship Id="rId113" Type="http://schemas.openxmlformats.org/officeDocument/2006/relationships/hyperlink" Target="mailto:renewal@warrenfreepubliclibrary.org" TargetMode="External"/><Relationship Id="rId134" Type="http://schemas.openxmlformats.org/officeDocument/2006/relationships/hyperlink" Target="http://sullivansorrentohistory.org/" TargetMode="External"/><Relationship Id="rId320" Type="http://schemas.openxmlformats.org/officeDocument/2006/relationships/hyperlink" Target="mailto:hlangdon@phillips.lib.me.us" TargetMode="External"/><Relationship Id="rId537" Type="http://schemas.openxmlformats.org/officeDocument/2006/relationships/hyperlink" Target="http://www.andover.lib.me.us/" TargetMode="External"/><Relationship Id="rId80" Type="http://schemas.openxmlformats.org/officeDocument/2006/relationships/hyperlink" Target="mailto:wcrocker@tidewater.net" TargetMode="External"/><Relationship Id="rId155" Type="http://schemas.openxmlformats.org/officeDocument/2006/relationships/hyperlink" Target="http://www.stoningtonlibrary.org/" TargetMode="External"/><Relationship Id="rId176" Type="http://schemas.openxmlformats.org/officeDocument/2006/relationships/hyperlink" Target="mailto:sbirden@maine.edu" TargetMode="External"/><Relationship Id="rId197" Type="http://schemas.openxmlformats.org/officeDocument/2006/relationships/hyperlink" Target="http://www.presqueislelibrary.org/" TargetMode="External"/><Relationship Id="rId341" Type="http://schemas.openxmlformats.org/officeDocument/2006/relationships/hyperlink" Target="http://www.mtvernonme.org/Library.htm" TargetMode="External"/><Relationship Id="rId362" Type="http://schemas.openxmlformats.org/officeDocument/2006/relationships/hyperlink" Target="mailto:franciscanmonastery@yahoo.com" TargetMode="External"/><Relationship Id="rId383" Type="http://schemas.openxmlformats.org/officeDocument/2006/relationships/hyperlink" Target="http://www.wellslibrary.org/" TargetMode="External"/><Relationship Id="rId418" Type="http://schemas.openxmlformats.org/officeDocument/2006/relationships/hyperlink" Target="http://www.orrington.lib.me.us/" TargetMode="External"/><Relationship Id="rId439" Type="http://schemas.openxmlformats.org/officeDocument/2006/relationships/hyperlink" Target="mailto:rjordan@rfgh.net" TargetMode="External"/><Relationship Id="rId201" Type="http://schemas.openxmlformats.org/officeDocument/2006/relationships/hyperlink" Target="mailto:mccartney@polaris.umpi.maine.edu" TargetMode="External"/><Relationship Id="rId222" Type="http://schemas.openxmlformats.org/officeDocument/2006/relationships/hyperlink" Target="mailto:library@stmarysmaine.com" TargetMode="External"/><Relationship Id="rId243" Type="http://schemas.openxmlformats.org/officeDocument/2006/relationships/hyperlink" Target="http://portlandlandmarks.org/" TargetMode="External"/><Relationship Id="rId264" Type="http://schemas.openxmlformats.org/officeDocument/2006/relationships/hyperlink" Target="mailto:director@naples.lib.me.us" TargetMode="External"/><Relationship Id="rId285" Type="http://schemas.openxmlformats.org/officeDocument/2006/relationships/hyperlink" Target="mailto:Commons@Gorham" TargetMode="External"/><Relationship Id="rId450" Type="http://schemas.openxmlformats.org/officeDocument/2006/relationships/hyperlink" Target="http://www.carver.lib.me.us/" TargetMode="External"/><Relationship Id="rId471" Type="http://schemas.openxmlformats.org/officeDocument/2006/relationships/hyperlink" Target="mailto:robert.malley@capeelizabeth.org" TargetMode="External"/><Relationship Id="rId506" Type="http://schemas.openxmlformats.org/officeDocument/2006/relationships/hyperlink" Target="http://borderhistoricalsociety.com/museum.html" TargetMode="External"/><Relationship Id="rId17" Type="http://schemas.openxmlformats.org/officeDocument/2006/relationships/hyperlink" Target="http://www.meddybempslake.com/" TargetMode="External"/><Relationship Id="rId38" Type="http://schemas.openxmlformats.org/officeDocument/2006/relationships/hyperlink" Target="mailto:peabodylibrarian@peabody.lib.me.us" TargetMode="External"/><Relationship Id="rId59" Type="http://schemas.openxmlformats.org/officeDocument/2006/relationships/hyperlink" Target="http://bal.tidewater.net/" TargetMode="External"/><Relationship Id="rId103" Type="http://schemas.openxmlformats.org/officeDocument/2006/relationships/hyperlink" Target="mailto:TPL@thomaston.lib.me.us" TargetMode="External"/><Relationship Id="rId124" Type="http://schemas.openxmlformats.org/officeDocument/2006/relationships/hyperlink" Target="mailto:DeerIsleLibrary@gmail.com" TargetMode="External"/><Relationship Id="rId310" Type="http://schemas.openxmlformats.org/officeDocument/2006/relationships/hyperlink" Target="mailto:thoke@jaynileslibrary.com" TargetMode="External"/><Relationship Id="rId492" Type="http://schemas.openxmlformats.org/officeDocument/2006/relationships/hyperlink" Target="http://www.woodislandlighthouse.org/" TargetMode="External"/><Relationship Id="rId527" Type="http://schemas.openxmlformats.org/officeDocument/2006/relationships/hyperlink" Target="http://www.brownfieldlibrary.com/" TargetMode="External"/><Relationship Id="rId548" Type="http://schemas.openxmlformats.org/officeDocument/2006/relationships/hyperlink" Target="mailto:keschl@yahoo.com" TargetMode="External"/><Relationship Id="rId70" Type="http://schemas.openxmlformats.org/officeDocument/2006/relationships/hyperlink" Target="mailto:monlib@monhegan.lib.me.us" TargetMode="External"/><Relationship Id="rId91" Type="http://schemas.openxmlformats.org/officeDocument/2006/relationships/hyperlink" Target="mailto:info@coastalchildrensmuseum.org" TargetMode="External"/><Relationship Id="rId145" Type="http://schemas.openxmlformats.org/officeDocument/2006/relationships/hyperlink" Target="http://www.theoceanarium.com/" TargetMode="External"/><Relationship Id="rId166" Type="http://schemas.openxmlformats.org/officeDocument/2006/relationships/hyperlink" Target="http://woodlawnmuseum.com/site/index.php" TargetMode="External"/><Relationship Id="rId187" Type="http://schemas.openxmlformats.org/officeDocument/2006/relationships/hyperlink" Target="http://www.katahdin.lib.me.us/" TargetMode="External"/><Relationship Id="rId331" Type="http://schemas.openxmlformats.org/officeDocument/2006/relationships/hyperlink" Target="mailto:brownvillelib@gmail.com" TargetMode="External"/><Relationship Id="rId352" Type="http://schemas.openxmlformats.org/officeDocument/2006/relationships/hyperlink" Target="https://www.facebook.com/pages/Winthrop-Maine-Historical-Society/165910920166063" TargetMode="External"/><Relationship Id="rId373" Type="http://schemas.openxmlformats.org/officeDocument/2006/relationships/hyperlink" Target="mailto:alflib@roadrunner.com" TargetMode="External"/><Relationship Id="rId394" Type="http://schemas.openxmlformats.org/officeDocument/2006/relationships/hyperlink" Target="mailto:casememorial@roadrunner.com" TargetMode="External"/><Relationship Id="rId408" Type="http://schemas.openxmlformats.org/officeDocument/2006/relationships/hyperlink" Target="mailto:levantheritagelibrary@yahoo.com" TargetMode="External"/><Relationship Id="rId429" Type="http://schemas.openxmlformats.org/officeDocument/2006/relationships/hyperlink" Target="http://www.lawrence.lib.me.us/" TargetMode="External"/><Relationship Id="rId1" Type="http://schemas.openxmlformats.org/officeDocument/2006/relationships/hyperlink" Target="mailto:angelynn.king@maine.edu" TargetMode="External"/><Relationship Id="rId212" Type="http://schemas.openxmlformats.org/officeDocument/2006/relationships/hyperlink" Target="http://www.maineswedishcolony.info/index.html" TargetMode="External"/><Relationship Id="rId233" Type="http://schemas.openxmlformats.org/officeDocument/2006/relationships/hyperlink" Target="mailto:drymillsschool@graymaine.org%3Cdrymillsschool@graymaine.org%3E;" TargetMode="External"/><Relationship Id="rId254" Type="http://schemas.openxmlformats.org/officeDocument/2006/relationships/hyperlink" Target="mailto:mcma1857@gmail.com" TargetMode="External"/><Relationship Id="rId440" Type="http://schemas.openxmlformats.org/officeDocument/2006/relationships/hyperlink" Target="mailto:skowlib@skowhegan.lib.me.us" TargetMode="External"/><Relationship Id="rId28" Type="http://schemas.openxmlformats.org/officeDocument/2006/relationships/hyperlink" Target="mailto:gallisonlibrary@gallison.lib.me.us" TargetMode="External"/><Relationship Id="rId49" Type="http://schemas.openxmlformats.org/officeDocument/2006/relationships/hyperlink" Target="mailto:whitstaff@msln.net" TargetMode="External"/><Relationship Id="rId114" Type="http://schemas.openxmlformats.org/officeDocument/2006/relationships/hyperlink" Target="http://warrenfreepubliclibrary.org/info.html" TargetMode="External"/><Relationship Id="rId275" Type="http://schemas.openxmlformats.org/officeDocument/2006/relationships/hyperlink" Target="http://www.southportlandlibrary.com/&#8206;" TargetMode="External"/><Relationship Id="rId296" Type="http://schemas.openxmlformats.org/officeDocument/2006/relationships/hyperlink" Target="http://www.victoriamansion.org/default.aspx" TargetMode="External"/><Relationship Id="rId300" Type="http://schemas.openxmlformats.org/officeDocument/2006/relationships/hyperlink" Target="http://www.newsharon.lib.me.us/" TargetMode="External"/><Relationship Id="rId461" Type="http://schemas.openxmlformats.org/officeDocument/2006/relationships/hyperlink" Target="mailto:townofsearsmont@fairpoint.net" TargetMode="External"/><Relationship Id="rId482" Type="http://schemas.openxmlformats.org/officeDocument/2006/relationships/hyperlink" Target="mailto:staff@schoonermuseum.org" TargetMode="External"/><Relationship Id="rId517" Type="http://schemas.openxmlformats.org/officeDocument/2006/relationships/hyperlink" Target="http://www.rumfordhospital.org/" TargetMode="External"/><Relationship Id="rId538" Type="http://schemas.openxmlformats.org/officeDocument/2006/relationships/hyperlink" Target="mailto:janetf@andover.lib.me.us" TargetMode="External"/><Relationship Id="rId60" Type="http://schemas.openxmlformats.org/officeDocument/2006/relationships/hyperlink" Target="mailto:libra@msln.net" TargetMode="External"/><Relationship Id="rId81" Type="http://schemas.openxmlformats.org/officeDocument/2006/relationships/hyperlink" Target="mailto:edgehs@edgecombhistorical.org;" TargetMode="External"/><Relationship Id="rId135" Type="http://schemas.openxmlformats.org/officeDocument/2006/relationships/hyperlink" Target="http://friendml.org/" TargetMode="External"/><Relationship Id="rId156" Type="http://schemas.openxmlformats.org/officeDocument/2006/relationships/hyperlink" Target="http://www.swansisland.org/lobstermuseum.htm" TargetMode="External"/><Relationship Id="rId177" Type="http://schemas.openxmlformats.org/officeDocument/2006/relationships/hyperlink" Target="http://www.umfk.edu/library/default.cfm" TargetMode="External"/><Relationship Id="rId198" Type="http://schemas.openxmlformats.org/officeDocument/2006/relationships/hyperlink" Target="mailto:sonjapmorgan@presqueislelibrary.org" TargetMode="External"/><Relationship Id="rId321" Type="http://schemas.openxmlformats.org/officeDocument/2006/relationships/hyperlink" Target="mailto:info@rlrlm.org" TargetMode="External"/><Relationship Id="rId342" Type="http://schemas.openxmlformats.org/officeDocument/2006/relationships/hyperlink" Target="http://gannetthouseproject.org/" TargetMode="External"/><Relationship Id="rId363" Type="http://schemas.openxmlformats.org/officeDocument/2006/relationships/hyperlink" Target="http://www.mcarthur.lib.me.us/franco-american_genealogical_society.htm" TargetMode="External"/><Relationship Id="rId384" Type="http://schemas.openxmlformats.org/officeDocument/2006/relationships/hyperlink" Target="mailto:director@westbuxtonpubliclibrary.org" TargetMode="External"/><Relationship Id="rId419" Type="http://schemas.openxmlformats.org/officeDocument/2006/relationships/hyperlink" Target="mailto:volunteer@stetson.lib.me.us" TargetMode="External"/><Relationship Id="rId202" Type="http://schemas.openxmlformats.org/officeDocument/2006/relationships/hyperlink" Target="mailto:piairmuseum@fcmail.com" TargetMode="External"/><Relationship Id="rId223" Type="http://schemas.openxmlformats.org/officeDocument/2006/relationships/hyperlink" Target="http://www.stmarysmaine.com/health-sciences-library.html" TargetMode="External"/><Relationship Id="rId244" Type="http://schemas.openxmlformats.org/officeDocument/2006/relationships/hyperlink" Target="mailto:hbassett@portlandlandmarks.org" TargetMode="External"/><Relationship Id="rId430" Type="http://schemas.openxmlformats.org/officeDocument/2006/relationships/hyperlink" Target="mailto:madison@madison.lib.me.us" TargetMode="External"/><Relationship Id="rId18" Type="http://schemas.openxmlformats.org/officeDocument/2006/relationships/hyperlink" Target="http://www.trescotthistoricalsociety.org/" TargetMode="External"/><Relationship Id="rId39" Type="http://schemas.openxmlformats.org/officeDocument/2006/relationships/hyperlink" Target="http://www.porter.lib.me.us/" TargetMode="External"/><Relationship Id="rId265" Type="http://schemas.openxmlformats.org/officeDocument/2006/relationships/hyperlink" Target="mailto:Read@NorthBridgtonLibrary.org" TargetMode="External"/><Relationship Id="rId286" Type="http://schemas.openxmlformats.org/officeDocument/2006/relationships/hyperlink" Target="mailto:cgurley@une.edu" TargetMode="External"/><Relationship Id="rId451" Type="http://schemas.openxmlformats.org/officeDocument/2006/relationships/hyperlink" Target="http://www.wprr.lib.me.us/" TargetMode="External"/><Relationship Id="rId472" Type="http://schemas.openxmlformats.org/officeDocument/2006/relationships/hyperlink" Target="mailto:info@springpointledge.com" TargetMode="External"/><Relationship Id="rId493" Type="http://schemas.openxmlformats.org/officeDocument/2006/relationships/hyperlink" Target="http://www.doublingpoint.org/" TargetMode="External"/><Relationship Id="rId507" Type="http://schemas.openxmlformats.org/officeDocument/2006/relationships/hyperlink" Target="http://www.maine.gov/cgi-bin/online/doc/parksearch/search_name.pl?state_park=&amp;historic_site=34&amp;public_reserved_land=&amp;shared_use_trails=&amp;option=search" TargetMode="External"/><Relationship Id="rId528" Type="http://schemas.openxmlformats.org/officeDocument/2006/relationships/hyperlink" Target="mailto:thedesk@hobbslibrary.org" TargetMode="External"/><Relationship Id="rId549" Type="http://schemas.openxmlformats.org/officeDocument/2006/relationships/hyperlink" Target="mailto:info@blainehouse.org" TargetMode="External"/><Relationship Id="rId50" Type="http://schemas.openxmlformats.org/officeDocument/2006/relationships/hyperlink" Target="http://www.steubenhistoricalsociety.org/" TargetMode="External"/><Relationship Id="rId104" Type="http://schemas.openxmlformats.org/officeDocument/2006/relationships/hyperlink" Target="http://www.thomaston.lib.me.us/" TargetMode="External"/><Relationship Id="rId125" Type="http://schemas.openxmlformats.org/officeDocument/2006/relationships/hyperlink" Target="http://www.dorcas.lib.me.us/" TargetMode="External"/><Relationship Id="rId146" Type="http://schemas.openxmlformats.org/officeDocument/2006/relationships/hyperlink" Target="mailto:theoceanarium@earthlink.net" TargetMode="External"/><Relationship Id="rId167" Type="http://schemas.openxmlformats.org/officeDocument/2006/relationships/hyperlink" Target="mailto:director@woodlawnmuseum.org" TargetMode="External"/><Relationship Id="rId188" Type="http://schemas.openxmlformats.org/officeDocument/2006/relationships/hyperlink" Target="http://www.loringmilitaryheritagecenter.com/" TargetMode="External"/><Relationship Id="rId311" Type="http://schemas.openxmlformats.org/officeDocument/2006/relationships/hyperlink" Target="http://maineroots.org/" TargetMode="External"/><Relationship Id="rId332" Type="http://schemas.openxmlformats.org/officeDocument/2006/relationships/hyperlink" Target="mailto:info@guilfordhistory.com" TargetMode="External"/><Relationship Id="rId353" Type="http://schemas.openxmlformats.org/officeDocument/2006/relationships/hyperlink" Target="mailto:actonshapleigh@gmail.com" TargetMode="External"/><Relationship Id="rId374" Type="http://schemas.openxmlformats.org/officeDocument/2006/relationships/hyperlink" Target="mailto:info@raittfarmmuseum.org" TargetMode="External"/><Relationship Id="rId395" Type="http://schemas.openxmlformats.org/officeDocument/2006/relationships/hyperlink" Target="mailto:yvon_labbe@umit.maine.edu" TargetMode="External"/><Relationship Id="rId409" Type="http://schemas.openxmlformats.org/officeDocument/2006/relationships/hyperlink" Target="mailto:info@welcometolincolnmaine.com" TargetMode="External"/><Relationship Id="rId71" Type="http://schemas.openxmlformats.org/officeDocument/2006/relationships/hyperlink" Target="mailto:ellenshew@gmail.com" TargetMode="External"/><Relationship Id="rId92" Type="http://schemas.openxmlformats.org/officeDocument/2006/relationships/hyperlink" Target="http://projectpuffin.audubon.org/project-puffin-visitor-center" TargetMode="External"/><Relationship Id="rId213" Type="http://schemas.openxmlformats.org/officeDocument/2006/relationships/hyperlink" Target="http://steagathehistoricalsociety.com/" TargetMode="External"/><Relationship Id="rId234" Type="http://schemas.openxmlformats.org/officeDocument/2006/relationships/hyperlink" Target="http://publicworks.portlandmaine.gov/rivertontrolleypark.asp" TargetMode="External"/><Relationship Id="rId420" Type="http://schemas.openxmlformats.org/officeDocument/2006/relationships/hyperlink" Target="http://www.stetson.lib.me.us/" TargetMode="External"/><Relationship Id="rId2" Type="http://schemas.openxmlformats.org/officeDocument/2006/relationships/hyperlink" Target="http://www.umm.maine.edu/merrill-library" TargetMode="External"/><Relationship Id="rId29" Type="http://schemas.openxmlformats.org/officeDocument/2006/relationships/hyperlink" Target="mailto:jbenedict@moore.lib.me.us" TargetMode="External"/><Relationship Id="rId255" Type="http://schemas.openxmlformats.org/officeDocument/2006/relationships/hyperlink" Target="mailto:library@MECA.edu" TargetMode="External"/><Relationship Id="rId276" Type="http://schemas.openxmlformats.org/officeDocument/2006/relationships/hyperlink" Target="http://www.windham.lib.me.us/&#8206;" TargetMode="External"/><Relationship Id="rId297" Type="http://schemas.openxmlformats.org/officeDocument/2006/relationships/hyperlink" Target="http://www.walker.lib.me.us/wordpress/?page_id=459" TargetMode="External"/><Relationship Id="rId441" Type="http://schemas.openxmlformats.org/officeDocument/2006/relationships/hyperlink" Target="http://www.skowhegan.lib.me.us/" TargetMode="External"/><Relationship Id="rId462" Type="http://schemas.openxmlformats.org/officeDocument/2006/relationships/hyperlink" Target="mailto:stlme@searsmont.lib.me.us" TargetMode="External"/><Relationship Id="rId483" Type="http://schemas.openxmlformats.org/officeDocument/2006/relationships/hyperlink" Target="mailto:borderhistoricalsociety@yahoo.com" TargetMode="External"/><Relationship Id="rId518" Type="http://schemas.openxmlformats.org/officeDocument/2006/relationships/hyperlink" Target="mailto:clarkd@wmhcc.org" TargetMode="External"/><Relationship Id="rId539" Type="http://schemas.openxmlformats.org/officeDocument/2006/relationships/hyperlink" Target="http://www.alpl.lib.me.us/" TargetMode="External"/><Relationship Id="rId40" Type="http://schemas.openxmlformats.org/officeDocument/2006/relationships/hyperlink" Target="mailto:librarian@porter.lib.me.us" TargetMode="External"/><Relationship Id="rId115" Type="http://schemas.openxmlformats.org/officeDocument/2006/relationships/hyperlink" Target="mailto:gibbslibrary@hotmail.com" TargetMode="External"/><Relationship Id="rId136" Type="http://schemas.openxmlformats.org/officeDocument/2006/relationships/hyperlink" Target="mailto:director@friend.lib.me.us" TargetMode="External"/><Relationship Id="rId157" Type="http://schemas.openxmlformats.org/officeDocument/2006/relationships/hyperlink" Target="mailto:info@goodlife.org" TargetMode="External"/><Relationship Id="rId178" Type="http://schemas.openxmlformats.org/officeDocument/2006/relationships/hyperlink" Target="http://www.clubfrancais.org/" TargetMode="External"/><Relationship Id="rId301" Type="http://schemas.openxmlformats.org/officeDocument/2006/relationships/hyperlink" Target="mailto:nsl-do@newsharon.lib.me.us" TargetMode="External"/><Relationship Id="rId322" Type="http://schemas.openxmlformats.org/officeDocument/2006/relationships/hyperlink" Target="http://www.rlrlm.org/" TargetMode="External"/><Relationship Id="rId343" Type="http://schemas.openxmlformats.org/officeDocument/2006/relationships/hyperlink" Target="mailto:gannetthouseproject@gmail.com" TargetMode="External"/><Relationship Id="rId364" Type="http://schemas.openxmlformats.org/officeDocument/2006/relationships/hyperlink" Target="mailto:mfgs@oxfordnetworks.net" TargetMode="External"/><Relationship Id="rId550" Type="http://schemas.openxmlformats.org/officeDocument/2006/relationships/hyperlink" Target="mailto:president@nrecmoosehead.org" TargetMode="External"/><Relationship Id="rId61" Type="http://schemas.openxmlformats.org/officeDocument/2006/relationships/hyperlink" Target="http://www.mainegardens.org/" TargetMode="External"/><Relationship Id="rId82" Type="http://schemas.openxmlformats.org/officeDocument/2006/relationships/hyperlink" Target="http://www.edgecombhistorical.org/EHS/EHSmain.htm" TargetMode="External"/><Relationship Id="rId199" Type="http://schemas.openxmlformats.org/officeDocument/2006/relationships/hyperlink" Target="http://www.nmcc.edu/pages/library.php" TargetMode="External"/><Relationship Id="rId203" Type="http://schemas.openxmlformats.org/officeDocument/2006/relationships/hyperlink" Target="http://www.umpi.edu/academics/art/reed-fine-art-gallery" TargetMode="External"/><Relationship Id="rId385" Type="http://schemas.openxmlformats.org/officeDocument/2006/relationships/hyperlink" Target="http://www.westbuxtonpubliclibrary.org/" TargetMode="External"/><Relationship Id="rId19" Type="http://schemas.openxmlformats.org/officeDocument/2006/relationships/hyperlink" Target="mailto:valdine@myfairpoint.net" TargetMode="External"/><Relationship Id="rId224" Type="http://schemas.openxmlformats.org/officeDocument/2006/relationships/hyperlink" Target="mailto:lbastien@kaplan.edu" TargetMode="External"/><Relationship Id="rId245" Type="http://schemas.openxmlformats.org/officeDocument/2006/relationships/hyperlink" Target="mailto:burrtaylo2r@gmail.com?subject=Harpswell%20Historical%20Society" TargetMode="External"/><Relationship Id="rId266" Type="http://schemas.openxmlformats.org/officeDocument/2006/relationships/hyperlink" Target="http://www.pierceatwood.com/kamibedard" TargetMode="External"/><Relationship Id="rId287" Type="http://schemas.openxmlformats.org/officeDocument/2006/relationships/hyperlink" Target="http://www.une.edu/library/special/index.cfm" TargetMode="External"/><Relationship Id="rId410" Type="http://schemas.openxmlformats.org/officeDocument/2006/relationships/hyperlink" Target="mailto:lindamorrill2@lincolnmaine.org" TargetMode="External"/><Relationship Id="rId431" Type="http://schemas.openxmlformats.org/officeDocument/2006/relationships/hyperlink" Target="http://www.madison.lib.me.us/" TargetMode="External"/><Relationship Id="rId452" Type="http://schemas.openxmlformats.org/officeDocument/2006/relationships/hyperlink" Target="mailto:wprr@msln.net" TargetMode="External"/><Relationship Id="rId473" Type="http://schemas.openxmlformats.org/officeDocument/2006/relationships/hyperlink" Target="mailto:btrapani@LighthouseFoundation.org" TargetMode="External"/><Relationship Id="rId494" Type="http://schemas.openxmlformats.org/officeDocument/2006/relationships/hyperlink" Target="http://lighthouse.cc/brownshead/" TargetMode="External"/><Relationship Id="rId508" Type="http://schemas.openxmlformats.org/officeDocument/2006/relationships/hyperlink" Target="http://fortmcclary.org/" TargetMode="External"/><Relationship Id="rId529" Type="http://schemas.openxmlformats.org/officeDocument/2006/relationships/hyperlink" Target="http://hobbslibrary.org/" TargetMode="External"/><Relationship Id="rId30" Type="http://schemas.openxmlformats.org/officeDocument/2006/relationships/hyperlink" Target="http://www.peabody.lib.me.us/jonesport-historical-society.php" TargetMode="External"/><Relationship Id="rId105" Type="http://schemas.openxmlformats.org/officeDocument/2006/relationships/hyperlink" Target="mailto:mathewsmuseum@gmail.com" TargetMode="External"/><Relationship Id="rId126" Type="http://schemas.openxmlformats.org/officeDocument/2006/relationships/hyperlink" Target="mailto:dorcas@dorcas.lib.me.us" TargetMode="External"/><Relationship Id="rId147" Type="http://schemas.openxmlformats.org/officeDocument/2006/relationships/hyperlink" Target="http://library.mma.edu/" TargetMode="External"/><Relationship Id="rId168" Type="http://schemas.openxmlformats.org/officeDocument/2006/relationships/hyperlink" Target="http://www.bluehillhistory.org/" TargetMode="External"/><Relationship Id="rId312" Type="http://schemas.openxmlformats.org/officeDocument/2006/relationships/hyperlink" Target="mailto:hashaw@earthlink.net" TargetMode="External"/><Relationship Id="rId333" Type="http://schemas.openxmlformats.org/officeDocument/2006/relationships/hyperlink" Target="mailto:townofparkman@yahoo.com" TargetMode="External"/><Relationship Id="rId354" Type="http://schemas.openxmlformats.org/officeDocument/2006/relationships/hyperlink" Target="http://www.actonshapleigh.org/" TargetMode="External"/><Relationship Id="rId540" Type="http://schemas.openxmlformats.org/officeDocument/2006/relationships/hyperlink" Target="mailto:lgraf@alpl.lib.me.us" TargetMode="External"/><Relationship Id="rId51" Type="http://schemas.openxmlformats.org/officeDocument/2006/relationships/hyperlink" Target="mailto:bremen@bremen.lib.me." TargetMode="External"/><Relationship Id="rId72" Type="http://schemas.openxmlformats.org/officeDocument/2006/relationships/hyperlink" Target="http://www.skidompha.org/skidompha/" TargetMode="External"/><Relationship Id="rId93" Type="http://schemas.openxmlformats.org/officeDocument/2006/relationships/hyperlink" Target="http://www.sailpowerandsteammuseum.org/" TargetMode="External"/><Relationship Id="rId189" Type="http://schemas.openxmlformats.org/officeDocument/2006/relationships/hyperlink" Target="http://www.limestonemaine.org/town-departments/library" TargetMode="External"/><Relationship Id="rId375" Type="http://schemas.openxmlformats.org/officeDocument/2006/relationships/hyperlink" Target="http://www.rice.lib.me.us/&#8206;" TargetMode="External"/><Relationship Id="rId396" Type="http://schemas.openxmlformats.org/officeDocument/2006/relationships/hyperlink" Target="mailto:lwakefield@colemem.lib.me.us" TargetMode="External"/><Relationship Id="rId3" Type="http://schemas.openxmlformats.org/officeDocument/2006/relationships/hyperlink" Target="mailto:jfein@wccc.me.edu" TargetMode="External"/><Relationship Id="rId214" Type="http://schemas.openxmlformats.org/officeDocument/2006/relationships/hyperlink" Target="http://www.maine.com/cmtc/" TargetMode="External"/><Relationship Id="rId235" Type="http://schemas.openxmlformats.org/officeDocument/2006/relationships/hyperlink" Target="mailto:rivertontrolley@aol.com" TargetMode="External"/><Relationship Id="rId256" Type="http://schemas.openxmlformats.org/officeDocument/2006/relationships/hyperlink" Target="http://www.treeoflifemuseum.org/info.php?info_id=1" TargetMode="External"/><Relationship Id="rId277" Type="http://schemas.openxmlformats.org/officeDocument/2006/relationships/hyperlink" Target="https://usm.maine.edu/planet" TargetMode="External"/><Relationship Id="rId298" Type="http://schemas.openxmlformats.org/officeDocument/2006/relationships/hyperlink" Target="mailto:walkerlibrary@westbrook.me.us" TargetMode="External"/><Relationship Id="rId400" Type="http://schemas.openxmlformats.org/officeDocument/2006/relationships/hyperlink" Target="http://www.eastmillinocket.org/library.htm" TargetMode="External"/><Relationship Id="rId421" Type="http://schemas.openxmlformats.org/officeDocument/2006/relationships/hyperlink" Target="mailto:donna@stewart.lib.me.us" TargetMode="External"/><Relationship Id="rId442" Type="http://schemas.openxmlformats.org/officeDocument/2006/relationships/hyperlink" Target="mailto:stewlib@stewartpub.lib.me.us" TargetMode="External"/><Relationship Id="rId463" Type="http://schemas.openxmlformats.org/officeDocument/2006/relationships/hyperlink" Target="http://www.searsmont.com/pages/library.php" TargetMode="External"/><Relationship Id="rId484" Type="http://schemas.openxmlformats.org/officeDocument/2006/relationships/hyperlink" Target="http://usm.maine.edu/maps/" TargetMode="External"/><Relationship Id="rId519" Type="http://schemas.openxmlformats.org/officeDocument/2006/relationships/hyperlink" Target="http://www.wmhcc.org/" TargetMode="External"/><Relationship Id="rId116" Type="http://schemas.openxmlformats.org/officeDocument/2006/relationships/hyperlink" Target="http://www.gibbslibrary.org/" TargetMode="External"/><Relationship Id="rId137" Type="http://schemas.openxmlformats.org/officeDocument/2006/relationships/hyperlink" Target="mailto:GreatCranberryLibrary@yahoo.com" TargetMode="External"/><Relationship Id="rId158" Type="http://schemas.openxmlformats.org/officeDocument/2006/relationships/hyperlink" Target="http://www.goodlife.org/Home/tabid/55/Default.aspx" TargetMode="External"/><Relationship Id="rId302" Type="http://schemas.openxmlformats.org/officeDocument/2006/relationships/hyperlink" Target="http://www.farmingtonhistory.org/" TargetMode="External"/><Relationship Id="rId323" Type="http://schemas.openxmlformats.org/officeDocument/2006/relationships/hyperlink" Target="mailto:info@rangeleylibrary.com" TargetMode="External"/><Relationship Id="rId344" Type="http://schemas.openxmlformats.org/officeDocument/2006/relationships/hyperlink" Target="http://www.historicalsocietyoflitchfieldmaine.org/" TargetMode="External"/><Relationship Id="rId530" Type="http://schemas.openxmlformats.org/officeDocument/2006/relationships/hyperlink" Target="http://www.mainefinns.org/" TargetMode="External"/><Relationship Id="rId20" Type="http://schemas.openxmlformats.org/officeDocument/2006/relationships/hyperlink" Target="http://www.burnhamtavern.com/" TargetMode="External"/><Relationship Id="rId41" Type="http://schemas.openxmlformats.org/officeDocument/2006/relationships/hyperlink" Target="mailto:princetonlibrary@hotmail.com" TargetMode="External"/><Relationship Id="rId62" Type="http://schemas.openxmlformats.org/officeDocument/2006/relationships/hyperlink" Target="mailto:info@mainegardens.org" TargetMode="External"/><Relationship Id="rId83" Type="http://schemas.openxmlformats.org/officeDocument/2006/relationships/hyperlink" Target="http://www.thefishermensmuseum.org/" TargetMode="External"/><Relationship Id="rId179" Type="http://schemas.openxmlformats.org/officeDocument/2006/relationships/hyperlink" Target="mailto:fkhistory1@yahoo.com" TargetMode="External"/><Relationship Id="rId365" Type="http://schemas.openxmlformats.org/officeDocument/2006/relationships/hyperlink" Target="mailto:director1@kezar-fall.lib.me.us" TargetMode="External"/><Relationship Id="rId386" Type="http://schemas.openxmlformats.org/officeDocument/2006/relationships/hyperlink" Target="mailto:goodwinl@william-fogg.lib.me.us" TargetMode="External"/><Relationship Id="rId551" Type="http://schemas.openxmlformats.org/officeDocument/2006/relationships/hyperlink" Target="mailto:perkinslight@hotmail.com" TargetMode="External"/><Relationship Id="rId190" Type="http://schemas.openxmlformats.org/officeDocument/2006/relationships/hyperlink" Target="mailto:AshlandLoggingMuseum@gmail.com" TargetMode="External"/><Relationship Id="rId204" Type="http://schemas.openxmlformats.org/officeDocument/2006/relationships/hyperlink" Target="mailto:heather.sincavage@umpi.edu" TargetMode="External"/><Relationship Id="rId225" Type="http://schemas.openxmlformats.org/officeDocument/2006/relationships/hyperlink" Target="http://www.bates.edu/museum/" TargetMode="External"/><Relationship Id="rId246" Type="http://schemas.openxmlformats.org/officeDocument/2006/relationships/hyperlink" Target="mailto:jmanoush@fairpoint.net" TargetMode="External"/><Relationship Id="rId267" Type="http://schemas.openxmlformats.org/officeDocument/2006/relationships/hyperlink" Target="http://www.portlandfiremuseum.com/" TargetMode="External"/><Relationship Id="rId288" Type="http://schemas.openxmlformats.org/officeDocument/2006/relationships/hyperlink" Target="mailto:neohc@une.edu" TargetMode="External"/><Relationship Id="rId411" Type="http://schemas.openxmlformats.org/officeDocument/2006/relationships/hyperlink" Target="http://www.lincolnmaine.org/Town/Library/Library.htm" TargetMode="External"/><Relationship Id="rId432" Type="http://schemas.openxmlformats.org/officeDocument/2006/relationships/hyperlink" Target="mailto:mercershawlibrary@gmail.com" TargetMode="External"/><Relationship Id="rId453" Type="http://schemas.openxmlformats.org/officeDocument/2006/relationships/hyperlink" Target="mailto:bworcester@liberty.lib.me.us" TargetMode="External"/><Relationship Id="rId474" Type="http://schemas.openxmlformats.org/officeDocument/2006/relationships/hyperlink" Target="mailto:hawes.edward@comcast.net" TargetMode="External"/><Relationship Id="rId509" Type="http://schemas.openxmlformats.org/officeDocument/2006/relationships/hyperlink" Target="http://nubblelight.org/" TargetMode="External"/><Relationship Id="rId106" Type="http://schemas.openxmlformats.org/officeDocument/2006/relationships/hyperlink" Target="http://www.matthewsmuseum.org/" TargetMode="External"/><Relationship Id="rId127" Type="http://schemas.openxmlformats.org/officeDocument/2006/relationships/hyperlink" Target="http://www.coa.edu/dorr-museum-microsite.htm" TargetMode="External"/><Relationship Id="rId313" Type="http://schemas.openxmlformats.org/officeDocument/2006/relationships/hyperlink" Target="http://www.papermuseumofmaine.org/" TargetMode="External"/><Relationship Id="rId495" Type="http://schemas.openxmlformats.org/officeDocument/2006/relationships/hyperlink" Target="http://www.maine.gov/cgi-bin/online/doc/parksearch/search_name.pl?state_park=33&amp;historic_site=&amp;public_reserved_land=&amp;shared_use_trails=&amp;option=search" TargetMode="External"/><Relationship Id="rId10" Type="http://schemas.openxmlformats.org/officeDocument/2006/relationships/hyperlink" Target="http://www.stcroixhistorical.com/" TargetMode="External"/><Relationship Id="rId31" Type="http://schemas.openxmlformats.org/officeDocument/2006/relationships/hyperlink" Target="http://www.machiasporthistoricalsociety.org/" TargetMode="External"/><Relationship Id="rId52" Type="http://schemas.openxmlformats.org/officeDocument/2006/relationships/hyperlink" Target="http://www.bremen.lib.me.us/" TargetMode="External"/><Relationship Id="rId73" Type="http://schemas.openxmlformats.org/officeDocument/2006/relationships/hyperlink" Target="mailto:skid@msln.net" TargetMode="External"/><Relationship Id="rId94" Type="http://schemas.openxmlformats.org/officeDocument/2006/relationships/hyperlink" Target="http://www.aldermere.org/" TargetMode="External"/><Relationship Id="rId148" Type="http://schemas.openxmlformats.org/officeDocument/2006/relationships/hyperlink" Target="http://www.bucksportchamber.org/touring/orland.html" TargetMode="External"/><Relationship Id="rId169" Type="http://schemas.openxmlformats.org/officeDocument/2006/relationships/hyperlink" Target="mailto:northmainebooks@aol.com" TargetMode="External"/><Relationship Id="rId334" Type="http://schemas.openxmlformats.org/officeDocument/2006/relationships/hyperlink" Target="http://www.trcmaine.org/milolibrary" TargetMode="External"/><Relationship Id="rId355" Type="http://schemas.openxmlformats.org/officeDocument/2006/relationships/hyperlink" Target="mailto:msaggerer@berwickpubliclibrary.org" TargetMode="External"/><Relationship Id="rId376" Type="http://schemas.openxmlformats.org/officeDocument/2006/relationships/hyperlink" Target="mailto:arabella@rice.lib.me.us" TargetMode="External"/><Relationship Id="rId397" Type="http://schemas.openxmlformats.org/officeDocument/2006/relationships/hyperlink" Target="http://www.colemem.lib.me.us/" TargetMode="External"/><Relationship Id="rId520" Type="http://schemas.openxmlformats.org/officeDocument/2006/relationships/hyperlink" Target="mailto:mconroy@bethel.lib.me.us" TargetMode="External"/><Relationship Id="rId541" Type="http://schemas.openxmlformats.org/officeDocument/2006/relationships/hyperlink" Target="mailto:atkinslibrary@aol.com" TargetMode="External"/><Relationship Id="rId4" Type="http://schemas.openxmlformats.org/officeDocument/2006/relationships/hyperlink" Target="http://www.wccc.me.edu/" TargetMode="External"/><Relationship Id="rId180" Type="http://schemas.openxmlformats.org/officeDocument/2006/relationships/hyperlink" Target="http://www.fortkenthistorical.org/" TargetMode="External"/><Relationship Id="rId215" Type="http://schemas.openxmlformats.org/officeDocument/2006/relationships/hyperlink" Target="mailto:cdwarner@cmtc.mtcs.tec.me.us" TargetMode="External"/><Relationship Id="rId236" Type="http://schemas.openxmlformats.org/officeDocument/2006/relationships/hyperlink" Target="http://www.foko.org/" TargetMode="External"/><Relationship Id="rId257" Type="http://schemas.openxmlformats.org/officeDocument/2006/relationships/hyperlink" Target="mailto:gary@treeoflifemuseum.org" TargetMode="External"/><Relationship Id="rId278" Type="http://schemas.openxmlformats.org/officeDocument/2006/relationships/hyperlink" Target="mailto:LaSala@usm.maine.edu" TargetMode="External"/><Relationship Id="rId401" Type="http://schemas.openxmlformats.org/officeDocument/2006/relationships/hyperlink" Target="mailto:library@emmc.emh.org" TargetMode="External"/><Relationship Id="rId422" Type="http://schemas.openxmlformats.org/officeDocument/2006/relationships/hyperlink" Target="mailto:rtremblay@bingham.lib.me.us" TargetMode="External"/><Relationship Id="rId443" Type="http://schemas.openxmlformats.org/officeDocument/2006/relationships/hyperlink" Target="http://www.stewartpub.lib.me.us/" TargetMode="External"/><Relationship Id="rId464" Type="http://schemas.openxmlformats.org/officeDocument/2006/relationships/hyperlink" Target="mailto:sshs_me@yahoo.com" TargetMode="External"/><Relationship Id="rId303" Type="http://schemas.openxmlformats.org/officeDocument/2006/relationships/hyperlink" Target="http://www.farmington.lib.me.us/" TargetMode="External"/><Relationship Id="rId485" Type="http://schemas.openxmlformats.org/officeDocument/2006/relationships/hyperlink" Target="http://www.lighthousefoundation.org/alf_lights/owlshead/ohl_info.htm" TargetMode="External"/><Relationship Id="rId42" Type="http://schemas.openxmlformats.org/officeDocument/2006/relationships/hyperlink" Target="http://www.rayesmustard.com/index.php?osCsid=o0pr60cug1kjqhh9anj1b5ls73" TargetMode="External"/><Relationship Id="rId84" Type="http://schemas.openxmlformats.org/officeDocument/2006/relationships/hyperlink" Target="http://www.cushing.lib.me.us/Index.htm/Cushing_Public_Library.html" TargetMode="External"/><Relationship Id="rId138" Type="http://schemas.openxmlformats.org/officeDocument/2006/relationships/hyperlink" Target="http://www.islandheritagetrust.org/" TargetMode="External"/><Relationship Id="rId345" Type="http://schemas.openxmlformats.org/officeDocument/2006/relationships/hyperlink" Target="mailto:hsolme2@historicalsocietyoflitchfieldmaine.org" TargetMode="External"/><Relationship Id="rId387" Type="http://schemas.openxmlformats.org/officeDocument/2006/relationships/hyperlink" Target="http://williamfogglibrary.org/" TargetMode="External"/><Relationship Id="rId510" Type="http://schemas.openxmlformats.org/officeDocument/2006/relationships/hyperlink" Target="http://www.mccurdyssmokehouse.org/" TargetMode="External"/><Relationship Id="rId552" Type="http://schemas.openxmlformats.org/officeDocument/2006/relationships/hyperlink" Target="http://www.essexheritage.org/bakers" TargetMode="External"/><Relationship Id="rId191" Type="http://schemas.openxmlformats.org/officeDocument/2006/relationships/hyperlink" Target="http://www.madawaskalibrary.org/" TargetMode="External"/><Relationship Id="rId205" Type="http://schemas.openxmlformats.org/officeDocument/2006/relationships/hyperlink" Target="http://www.umpi.edu/library/" TargetMode="External"/><Relationship Id="rId247" Type="http://schemas.openxmlformats.org/officeDocument/2006/relationships/hyperlink" Target="http://cryptozoologymuseum.com/" TargetMode="External"/><Relationship Id="rId412" Type="http://schemas.openxmlformats.org/officeDocument/2006/relationships/hyperlink" Target="mailto:lfitz@millinocket.lib.me.us" TargetMode="External"/><Relationship Id="rId107" Type="http://schemas.openxmlformats.org/officeDocument/2006/relationships/hyperlink" Target="mailto:voselibrarian@voselibrary.org" TargetMode="External"/><Relationship Id="rId289" Type="http://schemas.openxmlformats.org/officeDocument/2006/relationships/hyperlink" Target="http://www.une.edu/neohc/index.cfm" TargetMode="External"/><Relationship Id="rId454" Type="http://schemas.openxmlformats.org/officeDocument/2006/relationships/hyperlink" Target="http://www.liberty.lib.me.us/" TargetMode="External"/><Relationship Id="rId496" Type="http://schemas.openxmlformats.org/officeDocument/2006/relationships/hyperlink" Target="http://www.mainesailingadventures.com/" TargetMode="External"/><Relationship Id="rId11" Type="http://schemas.openxmlformats.org/officeDocument/2006/relationships/hyperlink" Target="mailto:philanthorpe@pwless.net" TargetMode="External"/><Relationship Id="rId53" Type="http://schemas.openxmlformats.org/officeDocument/2006/relationships/hyperlink" Target="mailto:backlog@tidewater.net" TargetMode="External"/><Relationship Id="rId149" Type="http://schemas.openxmlformats.org/officeDocument/2006/relationships/hyperlink" Target="http://www.sedgwickmaine.org/content/view/170/41/" TargetMode="External"/><Relationship Id="rId314" Type="http://schemas.openxmlformats.org/officeDocument/2006/relationships/hyperlink" Target="mailto:info@papermuseumofmaine.org" TargetMode="External"/><Relationship Id="rId356" Type="http://schemas.openxmlformats.org/officeDocument/2006/relationships/hyperlink" Target="mailto:chevey@bonney.lib.me.us" TargetMode="External"/><Relationship Id="rId398" Type="http://schemas.openxmlformats.org/officeDocument/2006/relationships/hyperlink" Target="mailto:administration@dedhamme.org" TargetMode="External"/><Relationship Id="rId521" Type="http://schemas.openxmlformats.org/officeDocument/2006/relationships/hyperlink" Target="http://www.bethellibraryassociation.org/" TargetMode="External"/><Relationship Id="rId95" Type="http://schemas.openxmlformats.org/officeDocument/2006/relationships/hyperlink" Target="mailto:aldermere@mcht.org" TargetMode="External"/><Relationship Id="rId160" Type="http://schemas.openxmlformats.org/officeDocument/2006/relationships/hyperlink" Target="mailto:trentonhistory@yahoo.com" TargetMode="External"/><Relationship Id="rId216" Type="http://schemas.openxmlformats.org/officeDocument/2006/relationships/hyperlink" Target="mailto:bstone@roadrunner.com" TargetMode="External"/><Relationship Id="rId423" Type="http://schemas.openxmlformats.org/officeDocument/2006/relationships/hyperlink" Target="mailto:canplib@canaan.lib.me.us" TargetMode="External"/><Relationship Id="rId258" Type="http://schemas.openxmlformats.org/officeDocument/2006/relationships/hyperlink" Target="http://www.mainemilitarymuseum.info/" TargetMode="External"/><Relationship Id="rId465" Type="http://schemas.openxmlformats.org/officeDocument/2006/relationships/hyperlink" Target="mailto:history@UnityMaine.org" TargetMode="External"/><Relationship Id="rId22" Type="http://schemas.openxmlformats.org/officeDocument/2006/relationships/hyperlink" Target="mailto:danforth@danforth.lib.me.us" TargetMode="External"/><Relationship Id="rId64" Type="http://schemas.openxmlformats.org/officeDocument/2006/relationships/hyperlink" Target="http://www.schoonermuseum.org/" TargetMode="External"/><Relationship Id="rId118" Type="http://schemas.openxmlformats.org/officeDocument/2006/relationships/hyperlink" Target="http://www.nps.gov/acad/index.htm" TargetMode="External"/><Relationship Id="rId325" Type="http://schemas.openxmlformats.org/officeDocument/2006/relationships/hyperlink" Target="http://www.srrl-rr.org/" TargetMode="External"/><Relationship Id="rId367" Type="http://schemas.openxmlformats.org/officeDocument/2006/relationships/hyperlink" Target="mailto:ml@graves.lib.me.us" TargetMode="External"/><Relationship Id="rId532" Type="http://schemas.openxmlformats.org/officeDocument/2006/relationships/hyperlink" Target="http://www.seguinisland.org/" TargetMode="External"/><Relationship Id="rId171" Type="http://schemas.openxmlformats.org/officeDocument/2006/relationships/hyperlink" Target="http://www.caribou-public.lib.me.us/" TargetMode="External"/><Relationship Id="rId227" Type="http://schemas.openxmlformats.org/officeDocument/2006/relationships/hyperlink" Target="mailto:patrose@morse.lib.me.us" TargetMode="External"/><Relationship Id="rId269" Type="http://schemas.openxmlformats.org/officeDocument/2006/relationships/hyperlink" Target="mailto:circ@princememorial.lib.me.us" TargetMode="External"/><Relationship Id="rId434" Type="http://schemas.openxmlformats.org/officeDocument/2006/relationships/hyperlink" Target="mailto:library@townofnorridgewock.com" TargetMode="External"/><Relationship Id="rId476" Type="http://schemas.openxmlformats.org/officeDocument/2006/relationships/hyperlink" Target="mailto:evans@midcoast.com" TargetMode="External"/><Relationship Id="rId33" Type="http://schemas.openxmlformats.org/officeDocument/2006/relationships/hyperlink" Target="mailto:ronniep6@myfairpoint.net" TargetMode="External"/><Relationship Id="rId129" Type="http://schemas.openxmlformats.org/officeDocument/2006/relationships/hyperlink" Target="mailto:info@downeastscenicrail.org" TargetMode="External"/><Relationship Id="rId280" Type="http://schemas.openxmlformats.org/officeDocument/2006/relationships/hyperlink" Target="http://www.spaulding.lib.me.us/" TargetMode="External"/><Relationship Id="rId336" Type="http://schemas.openxmlformats.org/officeDocument/2006/relationships/hyperlink" Target="mailto:embweb@myfairpoint.net" TargetMode="External"/><Relationship Id="rId501" Type="http://schemas.openxmlformats.org/officeDocument/2006/relationships/hyperlink" Target="http://www.maine.gov/cgi-bin/online/doc/parksearch/search_name.pl?state_park=&amp;historic_site=85&amp;public_reserved_land=&amp;shared_use_trails=&amp;option=search/" TargetMode="External"/><Relationship Id="rId543" Type="http://schemas.openxmlformats.org/officeDocument/2006/relationships/hyperlink" Target="http://www.morneault.lib.me.us/" TargetMode="External"/><Relationship Id="rId75" Type="http://schemas.openxmlformats.org/officeDocument/2006/relationships/hyperlink" Target="mailto:librarian1@southport.lib.me.us" TargetMode="External"/><Relationship Id="rId140" Type="http://schemas.openxmlformats.org/officeDocument/2006/relationships/hyperlink" Target="mailto:Lamoine.historicalsociety@yahoo.com" TargetMode="External"/><Relationship Id="rId182" Type="http://schemas.openxmlformats.org/officeDocument/2006/relationships/hyperlink" Target="http://www.cary.lib.me.us/" TargetMode="External"/><Relationship Id="rId378" Type="http://schemas.openxmlformats.org/officeDocument/2006/relationships/hyperlink" Target="mailto:sbpl@south-berwick.lib.me.us" TargetMode="External"/><Relationship Id="rId403" Type="http://schemas.openxmlformats.org/officeDocument/2006/relationships/hyperlink" Target="mailto:%20bunnja@myfairpoint.net" TargetMode="External"/><Relationship Id="rId6" Type="http://schemas.openxmlformats.org/officeDocument/2006/relationships/hyperlink" Target="http://www.eaglehill.us/" TargetMode="External"/><Relationship Id="rId238" Type="http://schemas.openxmlformats.org/officeDocument/2006/relationships/hyperlink" Target="https://sites.google.com/site/memayflower/" TargetMode="External"/><Relationship Id="rId445" Type="http://schemas.openxmlformats.org/officeDocument/2006/relationships/hyperlink" Target="mailto:kcutko@bowdoinham.lib.me.us" TargetMode="External"/><Relationship Id="rId487" Type="http://schemas.openxmlformats.org/officeDocument/2006/relationships/hyperlink" Target="http://www.marshallpoint.org/" TargetMode="External"/><Relationship Id="rId291" Type="http://schemas.openxmlformats.org/officeDocument/2006/relationships/hyperlink" Target="mailto:azill@une.edu" TargetMode="External"/><Relationship Id="rId305" Type="http://schemas.openxmlformats.org/officeDocument/2006/relationships/hyperlink" Target="http://www.rnld.org/node/101" TargetMode="External"/><Relationship Id="rId347" Type="http://schemas.openxmlformats.org/officeDocument/2006/relationships/hyperlink" Target="http://www.thomas.edu/library/" TargetMode="External"/><Relationship Id="rId512" Type="http://schemas.openxmlformats.org/officeDocument/2006/relationships/hyperlink" Target="mailto:info@squirrelpoint.org" TargetMode="External"/><Relationship Id="rId44" Type="http://schemas.openxmlformats.org/officeDocument/2006/relationships/hyperlink" Target="http://fdr.net/" TargetMode="External"/><Relationship Id="rId86" Type="http://schemas.openxmlformats.org/officeDocument/2006/relationships/hyperlink" Target="http://www.merryspring.org/" TargetMode="External"/><Relationship Id="rId151" Type="http://schemas.openxmlformats.org/officeDocument/2006/relationships/hyperlink" Target="mailto:circulation@swharbor.lib.me.us" TargetMode="External"/><Relationship Id="rId389" Type="http://schemas.openxmlformats.org/officeDocument/2006/relationships/hyperlink" Target="http://www.york.lib.me.us/" TargetMode="External"/><Relationship Id="rId554" Type="http://schemas.openxmlformats.org/officeDocument/2006/relationships/printerSettings" Target="../printerSettings/printerSettings1.bin"/><Relationship Id="rId193" Type="http://schemas.openxmlformats.org/officeDocument/2006/relationships/hyperlink" Target="mailto:tina.field@wtahansenlibrary.org" TargetMode="External"/><Relationship Id="rId207" Type="http://schemas.openxmlformats.org/officeDocument/2006/relationships/hyperlink" Target="http://www.sherman.lib.me.us/" TargetMode="External"/><Relationship Id="rId249" Type="http://schemas.openxmlformats.org/officeDocument/2006/relationships/hyperlink" Target="http://italianheritagecenter.com/" TargetMode="External"/><Relationship Id="rId414" Type="http://schemas.openxmlformats.org/officeDocument/2006/relationships/hyperlink" Target="mailto:newburghcommunitylibrary@uninets.net" TargetMode="External"/><Relationship Id="rId456" Type="http://schemas.openxmlformats.org/officeDocument/2006/relationships/hyperlink" Target="http://monroemainelibrary.wordpress.com/" TargetMode="External"/><Relationship Id="rId498" Type="http://schemas.openxmlformats.org/officeDocument/2006/relationships/hyperlink" Target="http://lighthouse.cc/ramisland/" TargetMode="External"/><Relationship Id="rId13" Type="http://schemas.openxmlformats.org/officeDocument/2006/relationships/hyperlink" Target="mailto:rpesha@ptc-me.net" TargetMode="External"/><Relationship Id="rId109" Type="http://schemas.openxmlformats.org/officeDocument/2006/relationships/hyperlink" Target="mailto:vpl@vhaven.lib.me.us" TargetMode="External"/><Relationship Id="rId260" Type="http://schemas.openxmlformats.org/officeDocument/2006/relationships/hyperlink" Target="http://www.mainemuseumofphotographicarts.org/" TargetMode="External"/><Relationship Id="rId316" Type="http://schemas.openxmlformats.org/officeDocument/2006/relationships/hyperlink" Target="http://www.newvineyardlibrary.org/" TargetMode="External"/><Relationship Id="rId523" Type="http://schemas.openxmlformats.org/officeDocument/2006/relationships/hyperlink" Target="http://www.clinton-me.us/" TargetMode="External"/><Relationship Id="rId55" Type="http://schemas.openxmlformats.org/officeDocument/2006/relationships/hyperlink" Target="http://www.bmpl.lib.me.us/" TargetMode="External"/><Relationship Id="rId97" Type="http://schemas.openxmlformats.org/officeDocument/2006/relationships/hyperlink" Target="http://cmcanow.org/" TargetMode="External"/><Relationship Id="rId120" Type="http://schemas.openxmlformats.org/officeDocument/2006/relationships/hyperlink" Target="http://www.bluehill.lib.me.us/" TargetMode="External"/><Relationship Id="rId358" Type="http://schemas.openxmlformats.org/officeDocument/2006/relationships/hyperlink" Target="mailto:theinkwellcornish@yahoo.com" TargetMode="External"/><Relationship Id="rId162" Type="http://schemas.openxmlformats.org/officeDocument/2006/relationships/hyperlink" Target="mailto:info@wendellgilleymuseum.org" TargetMode="External"/><Relationship Id="rId218" Type="http://schemas.openxmlformats.org/officeDocument/2006/relationships/hyperlink" Target="http://www.bates.edu/library" TargetMode="External"/><Relationship Id="rId425" Type="http://schemas.openxmlformats.org/officeDocument/2006/relationships/hyperlink" Target="mailto:wizard@hartland.lib.me.us" TargetMode="External"/><Relationship Id="rId467" Type="http://schemas.openxmlformats.org/officeDocument/2006/relationships/hyperlink" Target="http://www.winterportmaine.gov/library.html" TargetMode="External"/><Relationship Id="rId271" Type="http://schemas.openxmlformats.org/officeDocument/2006/relationships/hyperlink" Target="http://www.raymondmaine.org/community-resources/raymond-village-library/" TargetMode="External"/><Relationship Id="rId24" Type="http://schemas.openxmlformats.org/officeDocument/2006/relationships/hyperlink" Target="mailto:marilynd@calais.lib.me.us" TargetMode="External"/><Relationship Id="rId66" Type="http://schemas.openxmlformats.org/officeDocument/2006/relationships/hyperlink" Target="http://www.maineheritagevillage.com/" TargetMode="External"/><Relationship Id="rId131" Type="http://schemas.openxmlformats.org/officeDocument/2006/relationships/hyperlink" Target="http://www.coa.edu/blum-gallery-microsite.htm" TargetMode="External"/><Relationship Id="rId327" Type="http://schemas.openxmlformats.org/officeDocument/2006/relationships/hyperlink" Target="mailto:wboyle@stratton.lib.me.us" TargetMode="External"/><Relationship Id="rId369" Type="http://schemas.openxmlformats.org/officeDocument/2006/relationships/hyperlink" Target="mailto:reference@mcarthur.lib.me.us" TargetMode="External"/><Relationship Id="rId534" Type="http://schemas.openxmlformats.org/officeDocument/2006/relationships/hyperlink" Target="http://www.fws.gov/refuge/Maine_Coastal_Islands/about/lighthouses.html" TargetMode="External"/><Relationship Id="rId173" Type="http://schemas.openxmlformats.org/officeDocument/2006/relationships/hyperlink" Target="mailto:wtroicke@mfx.net" TargetMode="External"/><Relationship Id="rId229" Type="http://schemas.openxmlformats.org/officeDocument/2006/relationships/hyperlink" Target="http://www.sunjournal.com/" TargetMode="External"/><Relationship Id="rId380" Type="http://schemas.openxmlformats.org/officeDocument/2006/relationships/hyperlink" Target="http://www.springvalelibrary.org/" TargetMode="External"/><Relationship Id="rId436" Type="http://schemas.openxmlformats.org/officeDocument/2006/relationships/hyperlink" Target="http://www.pittsfieldhistoricalsociety.org/" TargetMode="External"/><Relationship Id="rId240" Type="http://schemas.openxmlformats.org/officeDocument/2006/relationships/hyperlink" Target="mailto:gbsd.librarian@gbsd.org" TargetMode="External"/><Relationship Id="rId478" Type="http://schemas.openxmlformats.org/officeDocument/2006/relationships/hyperlink" Target="mailto:captains@schoonermaryday.com" TargetMode="External"/><Relationship Id="rId35" Type="http://schemas.openxmlformats.org/officeDocument/2006/relationships/hyperlink" Target="http://www.addisonmaine.org/libraries/libraries.html" TargetMode="External"/><Relationship Id="rId77" Type="http://schemas.openxmlformats.org/officeDocument/2006/relationships/hyperlink" Target="http://www.thompsonicehouse.com/" TargetMode="External"/><Relationship Id="rId100" Type="http://schemas.openxmlformats.org/officeDocument/2006/relationships/hyperlink" Target="mailto:pkahn@penbayhealthcare.org" TargetMode="External"/><Relationship Id="rId282" Type="http://schemas.openxmlformats.org/officeDocument/2006/relationships/hyperlink" Target="mailto:info@steepfallslibrary.org" TargetMode="External"/><Relationship Id="rId338" Type="http://schemas.openxmlformats.org/officeDocument/2006/relationships/hyperlink" Target="mailto:df@thompson.lib.me.us" TargetMode="External"/><Relationship Id="rId503" Type="http://schemas.openxmlformats.org/officeDocument/2006/relationships/hyperlink" Target="http://lighthouse.cc/dicehead" TargetMode="External"/><Relationship Id="rId545" Type="http://schemas.openxmlformats.org/officeDocument/2006/relationships/hyperlink" Target="http://www.lincolncountyhistory.org/" TargetMode="External"/><Relationship Id="rId8" Type="http://schemas.openxmlformats.org/officeDocument/2006/relationships/hyperlink" Target="mailto:bhspresident@moosabec.org" TargetMode="External"/><Relationship Id="rId142" Type="http://schemas.openxmlformats.org/officeDocument/2006/relationships/hyperlink" Target="mailto:rockycoastmdi@myfairpoint.net" TargetMode="External"/><Relationship Id="rId184" Type="http://schemas.openxmlformats.org/officeDocument/2006/relationships/hyperlink" Target="mailto:plunnie@hotmail.com" TargetMode="External"/><Relationship Id="rId391" Type="http://schemas.openxmlformats.org/officeDocument/2006/relationships/hyperlink" Target="http://www.maine.gov/dhhs/DDPC/library.shtml" TargetMode="External"/><Relationship Id="rId405" Type="http://schemas.openxmlformats.org/officeDocument/2006/relationships/hyperlink" Target="http://www.library.glenburnschool.us/" TargetMode="External"/><Relationship Id="rId447" Type="http://schemas.openxmlformats.org/officeDocument/2006/relationships/hyperlink" Target="http://www.belfastlibrary.org/" TargetMode="External"/><Relationship Id="rId251" Type="http://schemas.openxmlformats.org/officeDocument/2006/relationships/hyperlink" Target="mailto:kvaill@maine.rr.com" TargetMode="External"/><Relationship Id="rId489" Type="http://schemas.openxmlformats.org/officeDocument/2006/relationships/hyperlink" Target="http://www.maine.gov/cgi-bin/online/doc/parksearch/search_name.pl?state_park=&amp;historic_site=6&amp;public_reserved_land=&amp;shared_use_trails=&amp;option=search" TargetMode="External"/><Relationship Id="rId46" Type="http://schemas.openxmlformats.org/officeDocument/2006/relationships/hyperlink" Target="mailto:brendamitchell@wabanaki.com" TargetMode="External"/><Relationship Id="rId293" Type="http://schemas.openxmlformats.org/officeDocument/2006/relationships/hyperlink" Target="mailto:cgurley@une.edu" TargetMode="External"/><Relationship Id="rId307" Type="http://schemas.openxmlformats.org/officeDocument/2006/relationships/hyperlink" Target="mailto:stronglibrary@strong.lib.me.us" TargetMode="External"/><Relationship Id="rId349" Type="http://schemas.openxmlformats.org/officeDocument/2006/relationships/hyperlink" Target="mailto:oaklandpubliclibrary@gmail.com" TargetMode="External"/><Relationship Id="rId514" Type="http://schemas.openxmlformats.org/officeDocument/2006/relationships/hyperlink" Target="mailto:alliedwhale@coa.edu" TargetMode="External"/><Relationship Id="rId88" Type="http://schemas.openxmlformats.org/officeDocument/2006/relationships/hyperlink" Target="mailto:cushinglibrary@cushing.lib.me.us" TargetMode="External"/><Relationship Id="rId111" Type="http://schemas.openxmlformats.org/officeDocument/2006/relationships/hyperlink" Target="mailto:jacqueline.weddle@maine.gov" TargetMode="External"/><Relationship Id="rId153" Type="http://schemas.openxmlformats.org/officeDocument/2006/relationships/hyperlink" Target="http://www.birdsacre.com/" TargetMode="External"/><Relationship Id="rId195" Type="http://schemas.openxmlformats.org/officeDocument/2006/relationships/hyperlink" Target="http://www.oakfieldmuseum.org/" TargetMode="External"/><Relationship Id="rId209" Type="http://schemas.openxmlformats.org/officeDocument/2006/relationships/hyperlink" Target="http://www.longlakepubliclibrary.org/" TargetMode="External"/><Relationship Id="rId360" Type="http://schemas.openxmlformats.org/officeDocument/2006/relationships/hyperlink" Target="mailto:weebitfarm@roadrunner.com" TargetMode="External"/><Relationship Id="rId416" Type="http://schemas.openxmlformats.org/officeDocument/2006/relationships/hyperlink" Target="http://library.orono.org/" TargetMode="External"/><Relationship Id="rId220" Type="http://schemas.openxmlformats.org/officeDocument/2006/relationships/hyperlink" Target="mailto:library@cmhc.org" TargetMode="External"/><Relationship Id="rId458" Type="http://schemas.openxmlformats.org/officeDocument/2006/relationships/hyperlink" Target="mailto:sstout@unity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156"/>
  <sheetViews>
    <sheetView tabSelected="1" zoomScale="125" zoomScaleNormal="75" workbookViewId="0">
      <pane ySplit="1" topLeftCell="A753" activePane="bottomLeft" state="frozen"/>
      <selection pane="bottomLeft" activeCell="B757" sqref="B757"/>
    </sheetView>
  </sheetViews>
  <sheetFormatPr defaultColWidth="19.42578125" defaultRowHeight="15"/>
  <cols>
    <col min="1" max="1" width="34.5703125" style="3" customWidth="1"/>
    <col min="2" max="2" width="12.42578125" style="3" customWidth="1"/>
    <col min="3" max="3" width="21" style="3" customWidth="1"/>
    <col min="4" max="4" width="21.28515625" style="3" customWidth="1"/>
    <col min="5" max="5" width="13.85546875" style="3" customWidth="1"/>
    <col min="6" max="6" width="6.28515625" style="3" customWidth="1"/>
    <col min="7" max="7" width="8.42578125" style="4" customWidth="1"/>
    <col min="8" max="8" width="11.85546875" style="4" customWidth="1"/>
    <col min="9" max="10" width="13.85546875" style="4" customWidth="1"/>
    <col min="11" max="11" width="17.5703125" style="4" customWidth="1"/>
    <col min="12" max="12" width="23.7109375" style="4" customWidth="1"/>
    <col min="13" max="16384" width="19.42578125" style="3"/>
  </cols>
  <sheetData>
    <row r="1" spans="1:39" s="1" customFormat="1" ht="30">
      <c r="A1" s="1" t="s">
        <v>4041</v>
      </c>
      <c r="B1" s="1" t="s">
        <v>3919</v>
      </c>
      <c r="C1" s="1" t="s">
        <v>5323</v>
      </c>
      <c r="D1" s="1" t="s">
        <v>5324</v>
      </c>
      <c r="E1" s="1" t="s">
        <v>4042</v>
      </c>
      <c r="F1" s="1" t="s">
        <v>4043</v>
      </c>
      <c r="G1" s="2" t="s">
        <v>4877</v>
      </c>
      <c r="H1" s="2" t="s">
        <v>2477</v>
      </c>
      <c r="I1" s="2" t="s">
        <v>2478</v>
      </c>
      <c r="J1" s="2" t="s">
        <v>3920</v>
      </c>
      <c r="K1" s="2" t="s">
        <v>3918</v>
      </c>
      <c r="L1" s="2" t="s">
        <v>3917</v>
      </c>
    </row>
    <row r="2" spans="1:39" ht="45">
      <c r="A2" s="5" t="s">
        <v>2997</v>
      </c>
      <c r="B2" s="5" t="s">
        <v>2620</v>
      </c>
      <c r="C2" s="5" t="s">
        <v>5033</v>
      </c>
      <c r="D2" s="5"/>
      <c r="E2" s="5" t="s">
        <v>5014</v>
      </c>
      <c r="F2" s="5" t="s">
        <v>4878</v>
      </c>
      <c r="G2" s="6">
        <v>4575</v>
      </c>
      <c r="H2" s="5" t="s">
        <v>4110</v>
      </c>
      <c r="I2" s="5" t="s">
        <v>2755</v>
      </c>
      <c r="J2" s="5" t="s">
        <v>2621</v>
      </c>
      <c r="K2" s="5" t="s">
        <v>2622</v>
      </c>
      <c r="L2" s="5" t="s">
        <v>2623</v>
      </c>
    </row>
    <row r="3" spans="1:39" ht="30">
      <c r="A3" s="95" t="s">
        <v>180</v>
      </c>
      <c r="B3" s="77" t="s">
        <v>75</v>
      </c>
      <c r="C3" s="95" t="s">
        <v>269</v>
      </c>
      <c r="D3" s="77" t="s">
        <v>268</v>
      </c>
      <c r="E3" s="96" t="s">
        <v>4301</v>
      </c>
      <c r="F3" s="77" t="s">
        <v>4878</v>
      </c>
      <c r="G3" s="102">
        <v>4469</v>
      </c>
      <c r="H3" s="78" t="s">
        <v>394</v>
      </c>
      <c r="I3" s="78" t="s">
        <v>1637</v>
      </c>
      <c r="L3" s="96" t="s">
        <v>89</v>
      </c>
    </row>
    <row r="4" spans="1:39" ht="45">
      <c r="A4" s="77" t="s">
        <v>74</v>
      </c>
      <c r="B4" s="77" t="s">
        <v>75</v>
      </c>
      <c r="C4" s="77" t="s">
        <v>76</v>
      </c>
      <c r="E4" s="77" t="s">
        <v>4045</v>
      </c>
      <c r="F4" s="77" t="s">
        <v>4878</v>
      </c>
      <c r="G4" s="4">
        <v>4330</v>
      </c>
      <c r="H4" s="78" t="s">
        <v>1639</v>
      </c>
      <c r="I4" s="78" t="s">
        <v>49</v>
      </c>
      <c r="AJ4" s="8"/>
      <c r="AK4" s="8"/>
      <c r="AL4" s="8"/>
      <c r="AM4" s="8"/>
    </row>
    <row r="5" spans="1:39" ht="30">
      <c r="A5" s="3" t="s">
        <v>4597</v>
      </c>
      <c r="B5" s="17" t="s">
        <v>2760</v>
      </c>
      <c r="C5" s="3" t="s">
        <v>4598</v>
      </c>
      <c r="E5" s="3" t="s">
        <v>4599</v>
      </c>
      <c r="F5" s="3" t="s">
        <v>4878</v>
      </c>
      <c r="G5" s="4" t="s">
        <v>4600</v>
      </c>
      <c r="H5" s="29" t="s">
        <v>2938</v>
      </c>
      <c r="I5" s="29" t="s">
        <v>2938</v>
      </c>
      <c r="J5" s="3" t="s">
        <v>2174</v>
      </c>
      <c r="K5" s="3" t="s">
        <v>2024</v>
      </c>
      <c r="L5" s="3" t="s">
        <v>2460</v>
      </c>
      <c r="AJ5" s="8"/>
      <c r="AK5" s="8"/>
      <c r="AL5" s="8"/>
      <c r="AM5" s="8"/>
    </row>
    <row r="6" spans="1:39" ht="45">
      <c r="A6" s="21" t="s">
        <v>1046</v>
      </c>
      <c r="B6" s="17" t="s">
        <v>2760</v>
      </c>
      <c r="C6" s="21" t="s">
        <v>3484</v>
      </c>
      <c r="D6" s="18"/>
      <c r="E6" s="21" t="s">
        <v>4100</v>
      </c>
      <c r="F6" s="21" t="s">
        <v>4878</v>
      </c>
      <c r="G6" s="22" t="s">
        <v>4660</v>
      </c>
      <c r="H6" s="82" t="s">
        <v>3584</v>
      </c>
      <c r="I6" s="82" t="s">
        <v>1204</v>
      </c>
      <c r="J6" s="22"/>
      <c r="K6" s="22"/>
      <c r="L6" s="22"/>
    </row>
    <row r="7" spans="1:39" ht="45">
      <c r="A7" s="3" t="s">
        <v>4353</v>
      </c>
      <c r="B7" s="17" t="s">
        <v>2760</v>
      </c>
      <c r="C7" s="3" t="s">
        <v>4354</v>
      </c>
      <c r="D7" s="3" t="s">
        <v>4044</v>
      </c>
      <c r="E7" s="3" t="s">
        <v>4067</v>
      </c>
      <c r="F7" s="3" t="s">
        <v>4878</v>
      </c>
      <c r="G7" s="4" t="s">
        <v>4065</v>
      </c>
      <c r="H7" s="77" t="s">
        <v>3584</v>
      </c>
      <c r="I7" s="77" t="s">
        <v>1204</v>
      </c>
      <c r="J7" s="3" t="s">
        <v>2155</v>
      </c>
      <c r="K7" s="3" t="s">
        <v>2135</v>
      </c>
      <c r="L7" s="3" t="s">
        <v>2338</v>
      </c>
    </row>
    <row r="8" spans="1:39" ht="30">
      <c r="A8" s="9" t="s">
        <v>5131</v>
      </c>
      <c r="B8" s="17" t="s">
        <v>2760</v>
      </c>
      <c r="C8" s="9" t="s">
        <v>5177</v>
      </c>
      <c r="D8" s="9" t="s">
        <v>5178</v>
      </c>
      <c r="E8" s="9" t="s">
        <v>4085</v>
      </c>
      <c r="F8" s="9" t="s">
        <v>4878</v>
      </c>
      <c r="G8" s="19">
        <v>4614</v>
      </c>
      <c r="H8" s="9" t="s">
        <v>4163</v>
      </c>
      <c r="I8" s="5" t="s">
        <v>2668</v>
      </c>
      <c r="J8" s="9" t="s">
        <v>2727</v>
      </c>
      <c r="K8" s="39" t="str">
        <f>HYPERLINK("mailto:library@bagaducemusic.org","library@bagaducemusic.org")</f>
        <v>library@bagaducemusic.org</v>
      </c>
      <c r="L8" s="39" t="str">
        <f>HYPERLINK("http://www.bagaducemusic.org/","www.bagaducemusic.org")</f>
        <v>www.bagaducemusic.org</v>
      </c>
      <c r="AJ8" s="8"/>
      <c r="AK8" s="8"/>
      <c r="AL8" s="8"/>
      <c r="AM8" s="8"/>
    </row>
    <row r="9" spans="1:39" ht="30">
      <c r="A9" s="33" t="s">
        <v>1071</v>
      </c>
      <c r="B9" s="17" t="s">
        <v>2760</v>
      </c>
      <c r="C9" s="33" t="s">
        <v>3238</v>
      </c>
      <c r="D9" s="17" t="s">
        <v>405</v>
      </c>
      <c r="E9" s="33" t="s">
        <v>4144</v>
      </c>
      <c r="F9" s="33" t="s">
        <v>4878</v>
      </c>
      <c r="G9" s="34" t="s">
        <v>3239</v>
      </c>
      <c r="H9" s="33" t="s">
        <v>394</v>
      </c>
      <c r="I9" s="90" t="s">
        <v>1637</v>
      </c>
      <c r="J9" s="17" t="s">
        <v>403</v>
      </c>
      <c r="K9" s="17"/>
      <c r="L9" s="41" t="s">
        <v>404</v>
      </c>
      <c r="AJ9" s="8"/>
      <c r="AK9" s="8"/>
      <c r="AL9" s="8"/>
      <c r="AM9" s="8"/>
    </row>
    <row r="10" spans="1:39" ht="30">
      <c r="A10" s="33" t="s">
        <v>3172</v>
      </c>
      <c r="B10" s="17" t="s">
        <v>2760</v>
      </c>
      <c r="C10" s="33" t="s">
        <v>3242</v>
      </c>
      <c r="D10" s="17"/>
      <c r="E10" s="33" t="s">
        <v>4144</v>
      </c>
      <c r="F10" s="33" t="s">
        <v>4878</v>
      </c>
      <c r="G10" s="34" t="s">
        <v>3243</v>
      </c>
      <c r="H10" s="32" t="s">
        <v>394</v>
      </c>
      <c r="I10" s="90" t="s">
        <v>1637</v>
      </c>
      <c r="J10" s="33" t="s">
        <v>412</v>
      </c>
      <c r="K10" s="40" t="str">
        <f>HYPERLINK("mailto:library@bts.edu","library@bts.edu")</f>
        <v>library@bts.edu</v>
      </c>
      <c r="L10" s="40" t="str">
        <f>HYPERLINK("http://www.bts.edu/current/library","www.bts.edu/current/library")</f>
        <v>www.bts.edu/current/library</v>
      </c>
      <c r="AJ10" s="8"/>
      <c r="AK10" s="8"/>
      <c r="AL10" s="8"/>
      <c r="AM10" s="8"/>
    </row>
    <row r="11" spans="1:39" ht="30">
      <c r="A11" s="17" t="s">
        <v>3416</v>
      </c>
      <c r="B11" s="17" t="s">
        <v>2760</v>
      </c>
      <c r="C11" s="17" t="s">
        <v>3608</v>
      </c>
      <c r="D11" s="17"/>
      <c r="E11" s="17" t="s">
        <v>4075</v>
      </c>
      <c r="F11" s="17" t="s">
        <v>4878</v>
      </c>
      <c r="G11" s="31" t="s">
        <v>4694</v>
      </c>
      <c r="H11" s="17" t="s">
        <v>668</v>
      </c>
      <c r="I11" s="90" t="s">
        <v>2755</v>
      </c>
      <c r="J11" s="17" t="s">
        <v>547</v>
      </c>
      <c r="K11" s="17"/>
      <c r="L11" s="17" t="s">
        <v>548</v>
      </c>
    </row>
    <row r="12" spans="1:39">
      <c r="A12" s="5" t="s">
        <v>5054</v>
      </c>
      <c r="B12" s="17" t="s">
        <v>2760</v>
      </c>
      <c r="C12" s="5" t="s">
        <v>5087</v>
      </c>
      <c r="D12" s="5"/>
      <c r="E12" s="5" t="s">
        <v>4400</v>
      </c>
      <c r="F12" s="5" t="s">
        <v>4878</v>
      </c>
      <c r="G12" s="6" t="s">
        <v>4401</v>
      </c>
      <c r="H12" s="5" t="s">
        <v>4093</v>
      </c>
      <c r="I12" s="5" t="s">
        <v>2755</v>
      </c>
      <c r="J12" s="5"/>
      <c r="K12" s="5"/>
      <c r="L12" s="5"/>
    </row>
    <row r="13" spans="1:39">
      <c r="A13" s="9" t="s">
        <v>2911</v>
      </c>
      <c r="B13" s="17" t="s">
        <v>2760</v>
      </c>
      <c r="C13" s="9" t="s">
        <v>2960</v>
      </c>
      <c r="D13" s="5"/>
      <c r="E13" s="9" t="s">
        <v>4309</v>
      </c>
      <c r="F13" s="9" t="s">
        <v>4878</v>
      </c>
      <c r="G13" s="19" t="s">
        <v>4310</v>
      </c>
      <c r="H13" s="9" t="s">
        <v>2938</v>
      </c>
      <c r="I13" s="9" t="s">
        <v>2938</v>
      </c>
      <c r="J13" s="5"/>
      <c r="K13" s="5"/>
      <c r="L13" s="5"/>
    </row>
    <row r="14" spans="1:39" ht="45">
      <c r="A14" s="3" t="s">
        <v>3921</v>
      </c>
      <c r="B14" s="17" t="s">
        <v>2760</v>
      </c>
      <c r="C14" s="3" t="s">
        <v>4708</v>
      </c>
      <c r="D14" s="3" t="s">
        <v>4044</v>
      </c>
      <c r="E14" s="3" t="s">
        <v>4643</v>
      </c>
      <c r="F14" s="3" t="s">
        <v>4878</v>
      </c>
      <c r="G14" s="4" t="s">
        <v>4644</v>
      </c>
      <c r="H14" s="77" t="s">
        <v>1639</v>
      </c>
      <c r="I14" s="77" t="s">
        <v>49</v>
      </c>
      <c r="J14" s="3" t="s">
        <v>2071</v>
      </c>
      <c r="K14" s="3" t="s">
        <v>2396</v>
      </c>
      <c r="L14" s="3" t="s">
        <v>2365</v>
      </c>
    </row>
    <row r="15" spans="1:39">
      <c r="A15" s="9" t="s">
        <v>2919</v>
      </c>
      <c r="B15" s="5" t="s">
        <v>2760</v>
      </c>
      <c r="C15" s="105" t="s">
        <v>5279</v>
      </c>
      <c r="D15" s="5"/>
      <c r="E15" s="9" t="s">
        <v>2973</v>
      </c>
      <c r="F15" s="9" t="s">
        <v>4878</v>
      </c>
      <c r="G15" s="19">
        <v>4772</v>
      </c>
      <c r="H15" s="9" t="s">
        <v>2938</v>
      </c>
      <c r="I15" s="9" t="s">
        <v>2938</v>
      </c>
      <c r="J15" s="5"/>
      <c r="K15" s="5"/>
      <c r="L15" s="5"/>
      <c r="AJ15" s="8"/>
      <c r="AK15" s="8"/>
      <c r="AL15" s="8"/>
      <c r="AM15" s="8"/>
    </row>
    <row r="16" spans="1:39">
      <c r="A16" s="109" t="s">
        <v>2695</v>
      </c>
      <c r="B16" s="17" t="s">
        <v>2760</v>
      </c>
      <c r="C16" s="109" t="s">
        <v>5286</v>
      </c>
      <c r="D16" s="5"/>
      <c r="E16" s="109" t="s">
        <v>4400</v>
      </c>
      <c r="F16" s="5" t="s">
        <v>4878</v>
      </c>
      <c r="G16" s="6">
        <v>4856</v>
      </c>
      <c r="H16" s="5" t="s">
        <v>4093</v>
      </c>
      <c r="I16" s="5" t="s">
        <v>2755</v>
      </c>
      <c r="J16" s="5"/>
      <c r="K16" s="5"/>
      <c r="L16" s="7" t="s">
        <v>2696</v>
      </c>
    </row>
    <row r="17" spans="1:39" ht="30">
      <c r="A17" s="23" t="s">
        <v>1091</v>
      </c>
      <c r="B17" s="17" t="s">
        <v>2760</v>
      </c>
      <c r="C17" s="23" t="s">
        <v>3847</v>
      </c>
      <c r="D17" s="5"/>
      <c r="E17" s="23" t="s">
        <v>4423</v>
      </c>
      <c r="F17" s="9" t="s">
        <v>4878</v>
      </c>
      <c r="G17" s="44" t="s">
        <v>4424</v>
      </c>
      <c r="H17" s="9" t="s">
        <v>1106</v>
      </c>
      <c r="I17" s="5" t="s">
        <v>1202</v>
      </c>
      <c r="J17" s="5" t="s">
        <v>1189</v>
      </c>
      <c r="K17" s="5" t="s">
        <v>1190</v>
      </c>
      <c r="L17" s="5"/>
      <c r="AJ17" s="8"/>
      <c r="AK17" s="8"/>
      <c r="AL17" s="8"/>
      <c r="AM17" s="8"/>
    </row>
    <row r="18" spans="1:39" ht="30">
      <c r="A18" s="3" t="s">
        <v>4772</v>
      </c>
      <c r="B18" s="17" t="s">
        <v>2760</v>
      </c>
      <c r="C18" s="3" t="s">
        <v>4773</v>
      </c>
      <c r="D18" s="3" t="s">
        <v>4044</v>
      </c>
      <c r="E18" s="3" t="s">
        <v>4736</v>
      </c>
      <c r="F18" s="3" t="s">
        <v>4878</v>
      </c>
      <c r="G18" s="4" t="s">
        <v>4737</v>
      </c>
      <c r="H18" s="77" t="s">
        <v>4053</v>
      </c>
      <c r="I18" s="77" t="s">
        <v>726</v>
      </c>
      <c r="J18" s="3" t="s">
        <v>2091</v>
      </c>
      <c r="K18" s="3" t="s">
        <v>3987</v>
      </c>
      <c r="L18" s="3" t="s">
        <v>4044</v>
      </c>
      <c r="AJ18" s="8"/>
      <c r="AK18" s="8"/>
      <c r="AL18" s="8"/>
      <c r="AM18" s="8"/>
    </row>
    <row r="19" spans="1:39" ht="45">
      <c r="A19" s="5" t="s">
        <v>1336</v>
      </c>
      <c r="B19" s="5" t="s">
        <v>2760</v>
      </c>
      <c r="C19" s="5" t="s">
        <v>3600</v>
      </c>
      <c r="D19" s="5"/>
      <c r="E19" s="5" t="s">
        <v>4334</v>
      </c>
      <c r="F19" s="5" t="s">
        <v>4878</v>
      </c>
      <c r="G19" s="6" t="s">
        <v>4335</v>
      </c>
      <c r="H19" s="5" t="s">
        <v>3584</v>
      </c>
      <c r="I19" s="6" t="s">
        <v>1204</v>
      </c>
      <c r="J19" s="5" t="s">
        <v>1337</v>
      </c>
      <c r="K19" s="5" t="s">
        <v>1338</v>
      </c>
      <c r="L19" s="5" t="s">
        <v>1339</v>
      </c>
    </row>
    <row r="20" spans="1:39" ht="30">
      <c r="A20" s="33" t="s">
        <v>348</v>
      </c>
      <c r="B20" s="17" t="s">
        <v>2760</v>
      </c>
      <c r="C20" s="33" t="s">
        <v>349</v>
      </c>
      <c r="D20" s="17" t="s">
        <v>4261</v>
      </c>
      <c r="E20" s="33" t="s">
        <v>4301</v>
      </c>
      <c r="F20" s="33" t="s">
        <v>4878</v>
      </c>
      <c r="G20" s="34" t="s">
        <v>3318</v>
      </c>
      <c r="H20" s="33" t="s">
        <v>394</v>
      </c>
      <c r="I20" s="90" t="s">
        <v>1637</v>
      </c>
      <c r="J20" s="17" t="s">
        <v>350</v>
      </c>
      <c r="K20" s="41" t="s">
        <v>351</v>
      </c>
      <c r="L20" s="17" t="s">
        <v>352</v>
      </c>
    </row>
    <row r="21" spans="1:39" ht="30">
      <c r="A21" s="33" t="s">
        <v>3358</v>
      </c>
      <c r="B21" s="17" t="s">
        <v>2760</v>
      </c>
      <c r="C21" s="33" t="s">
        <v>3261</v>
      </c>
      <c r="D21" s="17"/>
      <c r="E21" s="33" t="s">
        <v>4876</v>
      </c>
      <c r="F21" s="33" t="s">
        <v>4878</v>
      </c>
      <c r="G21" s="34">
        <v>4412</v>
      </c>
      <c r="H21" s="32" t="s">
        <v>394</v>
      </c>
      <c r="I21" s="90" t="s">
        <v>1637</v>
      </c>
      <c r="J21" s="33" t="s">
        <v>375</v>
      </c>
      <c r="K21" s="40" t="str">
        <f>HYPERLINK("mailto:FAWI2000@aol.com","FAWI2000@aol.com")</f>
        <v>FAWI2000@aol.com</v>
      </c>
      <c r="L21" s="40" t="str">
        <f>HYPERLINK("http://www.fawi.net/","http://www.fawi.net/ ")</f>
        <v xml:space="preserve">http://www.fawi.net/ </v>
      </c>
      <c r="AJ21" s="8"/>
      <c r="AK21" s="8"/>
      <c r="AL21" s="8"/>
    </row>
    <row r="22" spans="1:39" ht="30">
      <c r="A22" s="15" t="s">
        <v>3616</v>
      </c>
      <c r="B22" s="17" t="s">
        <v>2760</v>
      </c>
      <c r="C22" s="15" t="s">
        <v>3617</v>
      </c>
      <c r="D22" s="15"/>
      <c r="E22" s="15" t="s">
        <v>3618</v>
      </c>
      <c r="F22" s="15" t="s">
        <v>4878</v>
      </c>
      <c r="G22" s="31">
        <v>4037</v>
      </c>
      <c r="H22" s="48" t="s">
        <v>3764</v>
      </c>
      <c r="I22" s="88" t="s">
        <v>1202</v>
      </c>
      <c r="J22" s="27"/>
      <c r="K22" s="27"/>
      <c r="L22" s="27"/>
      <c r="AJ22" s="8"/>
      <c r="AK22" s="8"/>
      <c r="AL22" s="8"/>
      <c r="AM22" s="8"/>
    </row>
    <row r="23" spans="1:39" ht="45">
      <c r="A23" s="5" t="s">
        <v>1586</v>
      </c>
      <c r="B23" s="17" t="s">
        <v>2760</v>
      </c>
      <c r="C23" s="5" t="s">
        <v>16</v>
      </c>
      <c r="D23" s="5" t="s">
        <v>4344</v>
      </c>
      <c r="E23" s="5" t="s">
        <v>4256</v>
      </c>
      <c r="F23" s="5" t="s">
        <v>4878</v>
      </c>
      <c r="G23" s="6">
        <v>4005</v>
      </c>
      <c r="H23" s="5" t="s">
        <v>4053</v>
      </c>
      <c r="I23" s="74" t="s">
        <v>726</v>
      </c>
      <c r="J23" s="5"/>
      <c r="K23" s="7" t="s">
        <v>1441</v>
      </c>
      <c r="L23" s="7" t="s">
        <v>1587</v>
      </c>
      <c r="AJ23" s="8"/>
      <c r="AK23" s="8"/>
      <c r="AL23" s="8"/>
      <c r="AM23" s="8"/>
    </row>
    <row r="24" spans="1:39" ht="45">
      <c r="A24" s="5" t="s">
        <v>3632</v>
      </c>
      <c r="B24" s="17" t="s">
        <v>2760</v>
      </c>
      <c r="C24" s="5" t="s">
        <v>1276</v>
      </c>
      <c r="D24" s="5"/>
      <c r="E24" s="5" t="s">
        <v>4100</v>
      </c>
      <c r="F24" s="5" t="s">
        <v>4878</v>
      </c>
      <c r="G24" s="6">
        <v>4074</v>
      </c>
      <c r="H24" s="23" t="s">
        <v>3584</v>
      </c>
      <c r="I24" s="6" t="s">
        <v>1204</v>
      </c>
      <c r="J24" s="5" t="s">
        <v>1277</v>
      </c>
      <c r="K24" s="5"/>
      <c r="L24" s="5"/>
    </row>
    <row r="25" spans="1:39">
      <c r="A25" s="5" t="s">
        <v>5060</v>
      </c>
      <c r="B25" s="17" t="s">
        <v>2760</v>
      </c>
      <c r="C25" s="5"/>
      <c r="D25" s="5"/>
      <c r="E25" s="5"/>
      <c r="F25" s="5"/>
      <c r="G25" s="6"/>
      <c r="H25" s="5"/>
      <c r="I25" s="6"/>
      <c r="J25" s="5"/>
      <c r="K25" s="5"/>
      <c r="L25" s="5"/>
    </row>
    <row r="26" spans="1:39" ht="45">
      <c r="A26" s="9" t="s">
        <v>3015</v>
      </c>
      <c r="B26" s="17" t="s">
        <v>2760</v>
      </c>
      <c r="C26" s="9" t="s">
        <v>3186</v>
      </c>
      <c r="D26" s="9" t="s">
        <v>3185</v>
      </c>
      <c r="E26" s="9" t="s">
        <v>4045</v>
      </c>
      <c r="F26" s="9" t="s">
        <v>4878</v>
      </c>
      <c r="G26" s="19" t="s">
        <v>3187</v>
      </c>
      <c r="H26" s="9" t="s">
        <v>1639</v>
      </c>
      <c r="I26" s="74" t="s">
        <v>49</v>
      </c>
      <c r="J26" s="9" t="s">
        <v>1666</v>
      </c>
      <c r="K26" s="39" t="str">
        <f>HYPERLINK("mailto:uma.library@maine.edu","uma.library@maine.edu")</f>
        <v>uma.library@maine.edu</v>
      </c>
      <c r="L26" s="39" t="str">
        <f>HYPERLINK("http://www.uma.edu/libraries.html","www.uma.edu/libraries.html")</f>
        <v>www.uma.edu/libraries.html</v>
      </c>
    </row>
    <row r="27" spans="1:39" ht="45">
      <c r="A27" s="3" t="s">
        <v>4271</v>
      </c>
      <c r="B27" s="17" t="s">
        <v>2760</v>
      </c>
      <c r="C27" s="3" t="s">
        <v>4272</v>
      </c>
      <c r="D27" s="3" t="s">
        <v>4044</v>
      </c>
      <c r="E27" s="3" t="s">
        <v>4273</v>
      </c>
      <c r="F27" s="3" t="s">
        <v>4878</v>
      </c>
      <c r="G27" s="4" t="s">
        <v>4274</v>
      </c>
      <c r="H27" s="77" t="s">
        <v>599</v>
      </c>
      <c r="I27" s="77" t="s">
        <v>49</v>
      </c>
      <c r="J27" s="3" t="s">
        <v>2193</v>
      </c>
      <c r="K27" s="3" t="s">
        <v>2210</v>
      </c>
      <c r="L27" s="3" t="s">
        <v>2380</v>
      </c>
      <c r="AJ27" s="8"/>
      <c r="AK27" s="8"/>
      <c r="AL27" s="8"/>
      <c r="AM27" s="8"/>
    </row>
    <row r="28" spans="1:39" ht="45">
      <c r="A28" s="5" t="s">
        <v>1306</v>
      </c>
      <c r="B28" s="17" t="s">
        <v>2760</v>
      </c>
      <c r="C28" s="5" t="s">
        <v>3673</v>
      </c>
      <c r="D28" s="5"/>
      <c r="E28" s="5" t="s">
        <v>4238</v>
      </c>
      <c r="F28" s="5" t="s">
        <v>4878</v>
      </c>
      <c r="G28" s="6">
        <v>4033</v>
      </c>
      <c r="H28" s="5" t="s">
        <v>3584</v>
      </c>
      <c r="I28" s="6" t="s">
        <v>1204</v>
      </c>
      <c r="J28" s="5" t="s">
        <v>1307</v>
      </c>
      <c r="K28" s="5"/>
      <c r="L28" s="5" t="s">
        <v>1308</v>
      </c>
      <c r="AJ28" s="8"/>
      <c r="AK28" s="8"/>
      <c r="AL28" s="8"/>
      <c r="AM28" s="8"/>
    </row>
    <row r="29" spans="1:39" ht="30">
      <c r="A29" s="9" t="s">
        <v>1166</v>
      </c>
      <c r="B29" s="17" t="s">
        <v>2760</v>
      </c>
      <c r="C29" s="5" t="s">
        <v>1167</v>
      </c>
      <c r="D29" s="5"/>
      <c r="E29" s="9" t="s">
        <v>4423</v>
      </c>
      <c r="F29" s="5" t="s">
        <v>4878</v>
      </c>
      <c r="G29" s="6">
        <v>4240</v>
      </c>
      <c r="H29" s="9" t="s">
        <v>1106</v>
      </c>
      <c r="I29" s="5" t="s">
        <v>1202</v>
      </c>
      <c r="J29" s="5" t="s">
        <v>1168</v>
      </c>
      <c r="K29" s="5"/>
      <c r="L29" s="7" t="s">
        <v>1169</v>
      </c>
    </row>
    <row r="30" spans="1:39" ht="30">
      <c r="A30" s="3" t="s">
        <v>4533</v>
      </c>
      <c r="B30" s="17" t="s">
        <v>2760</v>
      </c>
      <c r="C30" s="3" t="s">
        <v>4722</v>
      </c>
      <c r="D30" s="77" t="s">
        <v>4261</v>
      </c>
      <c r="E30" s="3" t="s">
        <v>4301</v>
      </c>
      <c r="F30" s="3" t="s">
        <v>4878</v>
      </c>
      <c r="G30" s="4" t="s">
        <v>4723</v>
      </c>
      <c r="H30" s="77" t="s">
        <v>394</v>
      </c>
      <c r="I30" s="77" t="s">
        <v>1637</v>
      </c>
      <c r="J30" s="3" t="s">
        <v>4044</v>
      </c>
      <c r="K30" s="3" t="s">
        <v>1973</v>
      </c>
      <c r="L30" s="3" t="s">
        <v>2313</v>
      </c>
      <c r="AJ30" s="8"/>
      <c r="AK30" s="8"/>
      <c r="AL30" s="8"/>
      <c r="AM30" s="8"/>
    </row>
    <row r="31" spans="1:39" ht="30">
      <c r="A31" s="3" t="s">
        <v>4336</v>
      </c>
      <c r="B31" s="17" t="s">
        <v>2760</v>
      </c>
      <c r="C31" s="3" t="s">
        <v>4337</v>
      </c>
      <c r="D31" s="3" t="s">
        <v>4044</v>
      </c>
      <c r="E31" s="3" t="s">
        <v>4113</v>
      </c>
      <c r="F31" s="3" t="s">
        <v>4878</v>
      </c>
      <c r="G31" s="4" t="s">
        <v>4338</v>
      </c>
      <c r="H31" s="77" t="s">
        <v>394</v>
      </c>
      <c r="I31" s="77" t="s">
        <v>1637</v>
      </c>
      <c r="J31" s="3" t="s">
        <v>2308</v>
      </c>
      <c r="K31" s="3" t="s">
        <v>2130</v>
      </c>
      <c r="L31" s="3" t="s">
        <v>2331</v>
      </c>
    </row>
    <row r="32" spans="1:39" ht="45">
      <c r="A32" s="3" t="s">
        <v>1084</v>
      </c>
      <c r="B32" s="17" t="s">
        <v>2760</v>
      </c>
      <c r="C32" s="3" t="s">
        <v>4495</v>
      </c>
      <c r="D32" s="3" t="s">
        <v>4044</v>
      </c>
      <c r="E32" s="3" t="s">
        <v>4067</v>
      </c>
      <c r="F32" s="3" t="s">
        <v>4878</v>
      </c>
      <c r="G32" s="4" t="s">
        <v>4101</v>
      </c>
      <c r="H32" s="77" t="s">
        <v>3584</v>
      </c>
      <c r="I32" s="77" t="s">
        <v>1204</v>
      </c>
      <c r="J32" s="3" t="s">
        <v>2287</v>
      </c>
      <c r="K32" s="3" t="s">
        <v>4040</v>
      </c>
      <c r="L32" s="3" t="s">
        <v>4044</v>
      </c>
    </row>
    <row r="33" spans="1:39" ht="45">
      <c r="A33" s="5" t="s">
        <v>1312</v>
      </c>
      <c r="B33" s="5" t="s">
        <v>2760</v>
      </c>
      <c r="C33" s="5" t="s">
        <v>1313</v>
      </c>
      <c r="D33" s="5"/>
      <c r="E33" s="5" t="s">
        <v>4067</v>
      </c>
      <c r="F33" s="5" t="s">
        <v>4878</v>
      </c>
      <c r="G33" s="6" t="s">
        <v>4065</v>
      </c>
      <c r="H33" s="5" t="s">
        <v>3584</v>
      </c>
      <c r="I33" s="6" t="s">
        <v>1204</v>
      </c>
      <c r="J33" s="5" t="s">
        <v>1291</v>
      </c>
      <c r="K33" s="5"/>
      <c r="L33" s="7" t="s">
        <v>1314</v>
      </c>
      <c r="AJ33" s="8"/>
      <c r="AK33" s="8"/>
      <c r="AL33" s="8"/>
      <c r="AM33" s="8"/>
    </row>
    <row r="34" spans="1:39" ht="45">
      <c r="A34" s="9" t="s">
        <v>4440</v>
      </c>
      <c r="B34" s="17" t="s">
        <v>2760</v>
      </c>
      <c r="C34" s="9" t="s">
        <v>1685</v>
      </c>
      <c r="D34" s="5"/>
      <c r="E34" s="9" t="s">
        <v>4045</v>
      </c>
      <c r="F34" s="9" t="s">
        <v>4878</v>
      </c>
      <c r="G34" s="19" t="s">
        <v>4266</v>
      </c>
      <c r="H34" s="9" t="s">
        <v>1639</v>
      </c>
      <c r="I34" s="74" t="s">
        <v>49</v>
      </c>
      <c r="J34" s="5" t="s">
        <v>1686</v>
      </c>
      <c r="K34" s="5"/>
      <c r="L34" s="5" t="s">
        <v>1687</v>
      </c>
    </row>
    <row r="35" spans="1:39" ht="45">
      <c r="A35" s="3" t="s">
        <v>4217</v>
      </c>
      <c r="B35" s="17" t="s">
        <v>2760</v>
      </c>
      <c r="C35" s="3" t="s">
        <v>4177</v>
      </c>
      <c r="D35" s="3" t="s">
        <v>4044</v>
      </c>
      <c r="E35" s="3" t="s">
        <v>4067</v>
      </c>
      <c r="F35" s="3" t="s">
        <v>4878</v>
      </c>
      <c r="G35" s="4" t="s">
        <v>4102</v>
      </c>
      <c r="H35" s="77" t="s">
        <v>3584</v>
      </c>
      <c r="I35" s="77" t="s">
        <v>1204</v>
      </c>
      <c r="J35" s="3" t="s">
        <v>2173</v>
      </c>
      <c r="K35" s="3" t="s">
        <v>2023</v>
      </c>
      <c r="L35" s="3" t="s">
        <v>2459</v>
      </c>
      <c r="AJ35" s="8"/>
      <c r="AK35" s="8"/>
      <c r="AL35" s="8"/>
      <c r="AM35" s="8"/>
    </row>
    <row r="36" spans="1:39">
      <c r="A36" s="9" t="s">
        <v>3747</v>
      </c>
      <c r="B36" s="17" t="s">
        <v>2760</v>
      </c>
      <c r="C36" s="9" t="s">
        <v>3748</v>
      </c>
      <c r="D36" s="9"/>
      <c r="E36" s="9" t="s">
        <v>3749</v>
      </c>
      <c r="F36" s="5" t="s">
        <v>4878</v>
      </c>
      <c r="G36" s="19">
        <v>2452</v>
      </c>
      <c r="H36" s="19" t="s">
        <v>4163</v>
      </c>
      <c r="I36" s="81" t="s">
        <v>2668</v>
      </c>
      <c r="J36" s="19"/>
      <c r="K36" s="19"/>
      <c r="L36" s="19"/>
      <c r="AJ36" s="8"/>
      <c r="AK36" s="8"/>
      <c r="AL36" s="8"/>
      <c r="AM36" s="8"/>
    </row>
    <row r="37" spans="1:39" ht="30">
      <c r="A37" s="5" t="s">
        <v>1459</v>
      </c>
      <c r="B37" s="17" t="s">
        <v>2760</v>
      </c>
      <c r="C37" s="5" t="s">
        <v>4007</v>
      </c>
      <c r="D37" s="5" t="s">
        <v>4344</v>
      </c>
      <c r="E37" s="5" t="s">
        <v>4256</v>
      </c>
      <c r="F37" s="5" t="s">
        <v>4878</v>
      </c>
      <c r="G37" s="6">
        <v>4005</v>
      </c>
      <c r="H37" s="5" t="s">
        <v>4053</v>
      </c>
      <c r="I37" s="74" t="s">
        <v>726</v>
      </c>
      <c r="J37" s="5" t="s">
        <v>1460</v>
      </c>
      <c r="K37" s="7" t="s">
        <v>1461</v>
      </c>
      <c r="L37" s="7" t="s">
        <v>1462</v>
      </c>
      <c r="AJ37" s="8"/>
      <c r="AK37" s="8"/>
      <c r="AL37" s="8"/>
    </row>
    <row r="38" spans="1:39" ht="30">
      <c r="A38" s="3" t="s">
        <v>4275</v>
      </c>
      <c r="B38" s="17" t="s">
        <v>2760</v>
      </c>
      <c r="C38" s="3" t="s">
        <v>4276</v>
      </c>
      <c r="D38" s="3" t="s">
        <v>4044</v>
      </c>
      <c r="E38" s="3" t="s">
        <v>4277</v>
      </c>
      <c r="F38" s="3" t="s">
        <v>4878</v>
      </c>
      <c r="G38" s="4" t="s">
        <v>4278</v>
      </c>
      <c r="H38" s="29" t="s">
        <v>4163</v>
      </c>
      <c r="I38" s="5" t="s">
        <v>2668</v>
      </c>
      <c r="J38" s="3" t="s">
        <v>2199</v>
      </c>
      <c r="K38" s="3" t="s">
        <v>2218</v>
      </c>
      <c r="L38" s="3" t="s">
        <v>2386</v>
      </c>
      <c r="AJ38" s="8"/>
      <c r="AL38" s="8"/>
      <c r="AM38" s="8"/>
    </row>
    <row r="39" spans="1:39">
      <c r="A39" s="9" t="s">
        <v>3910</v>
      </c>
      <c r="B39" s="17" t="s">
        <v>2760</v>
      </c>
      <c r="C39" s="9" t="s">
        <v>3911</v>
      </c>
      <c r="D39" s="9"/>
      <c r="E39" s="9" t="s">
        <v>3912</v>
      </c>
      <c r="F39" s="9" t="s">
        <v>4878</v>
      </c>
      <c r="G39" s="19">
        <v>4063</v>
      </c>
      <c r="H39" s="81" t="s">
        <v>4053</v>
      </c>
      <c r="I39" s="81" t="s">
        <v>726</v>
      </c>
      <c r="J39" s="19"/>
      <c r="K39" s="19"/>
      <c r="L39" s="19"/>
    </row>
    <row r="40" spans="1:39" ht="45">
      <c r="A40" s="3" t="s">
        <v>4006</v>
      </c>
      <c r="B40" s="17" t="s">
        <v>2760</v>
      </c>
      <c r="C40" s="3" t="s">
        <v>4007</v>
      </c>
      <c r="D40" s="3" t="s">
        <v>4177</v>
      </c>
      <c r="E40" s="3" t="s">
        <v>4067</v>
      </c>
      <c r="F40" s="9" t="s">
        <v>4878</v>
      </c>
      <c r="G40" s="4" t="s">
        <v>4102</v>
      </c>
      <c r="H40" s="78" t="s">
        <v>3584</v>
      </c>
      <c r="I40" s="78" t="s">
        <v>1204</v>
      </c>
    </row>
    <row r="41" spans="1:39" ht="45">
      <c r="A41" s="74" t="s">
        <v>328</v>
      </c>
      <c r="B41" s="17" t="s">
        <v>2760</v>
      </c>
      <c r="C41" s="75" t="s">
        <v>329</v>
      </c>
      <c r="E41" s="5" t="s">
        <v>4067</v>
      </c>
      <c r="F41" s="5" t="s">
        <v>4878</v>
      </c>
      <c r="G41" s="6">
        <v>4103</v>
      </c>
      <c r="H41" s="5" t="s">
        <v>3584</v>
      </c>
      <c r="I41" s="6" t="s">
        <v>1204</v>
      </c>
      <c r="J41" s="5" t="s">
        <v>1214</v>
      </c>
      <c r="K41" s="5"/>
      <c r="L41" s="7" t="s">
        <v>1215</v>
      </c>
      <c r="AJ41" s="8"/>
      <c r="AK41" s="8"/>
      <c r="AL41" s="8"/>
      <c r="AM41" s="8"/>
    </row>
    <row r="42" spans="1:39" ht="30">
      <c r="A42" s="3" t="s">
        <v>4637</v>
      </c>
      <c r="B42" s="17" t="s">
        <v>2760</v>
      </c>
      <c r="C42" s="3" t="s">
        <v>4638</v>
      </c>
      <c r="D42" s="3" t="s">
        <v>4044</v>
      </c>
      <c r="E42" s="3" t="s">
        <v>4639</v>
      </c>
      <c r="F42" s="3" t="s">
        <v>4878</v>
      </c>
      <c r="G42" s="4" t="s">
        <v>4640</v>
      </c>
      <c r="H42" s="77" t="s">
        <v>3584</v>
      </c>
      <c r="I42" s="77" t="s">
        <v>1202</v>
      </c>
      <c r="J42" s="3" t="s">
        <v>2159</v>
      </c>
      <c r="K42" s="3" t="s">
        <v>2143</v>
      </c>
      <c r="L42" s="3" t="s">
        <v>4044</v>
      </c>
    </row>
    <row r="43" spans="1:39" ht="45">
      <c r="A43" s="3" t="s">
        <v>4387</v>
      </c>
      <c r="B43" s="17" t="s">
        <v>2760</v>
      </c>
      <c r="C43" s="3" t="s">
        <v>4388</v>
      </c>
      <c r="D43" s="3" t="s">
        <v>4044</v>
      </c>
      <c r="E43" s="3" t="s">
        <v>4389</v>
      </c>
      <c r="F43" s="3" t="s">
        <v>4878</v>
      </c>
      <c r="G43" s="4" t="s">
        <v>4390</v>
      </c>
      <c r="H43" s="77" t="s">
        <v>1639</v>
      </c>
      <c r="I43" s="77" t="s">
        <v>49</v>
      </c>
      <c r="J43" s="3" t="s">
        <v>2229</v>
      </c>
      <c r="K43" s="3" t="s">
        <v>3944</v>
      </c>
      <c r="L43" s="3" t="s">
        <v>4044</v>
      </c>
    </row>
    <row r="44" spans="1:39" ht="60">
      <c r="A44" s="3" t="s">
        <v>4299</v>
      </c>
      <c r="B44" s="17" t="s">
        <v>2760</v>
      </c>
      <c r="C44" s="3" t="s">
        <v>4300</v>
      </c>
      <c r="D44" s="3" t="s">
        <v>4044</v>
      </c>
      <c r="E44" s="3" t="s">
        <v>4301</v>
      </c>
      <c r="F44" s="3" t="s">
        <v>4878</v>
      </c>
      <c r="G44" s="4" t="s">
        <v>4302</v>
      </c>
      <c r="H44" s="77" t="s">
        <v>394</v>
      </c>
      <c r="I44" s="77" t="s">
        <v>1637</v>
      </c>
      <c r="J44" s="3" t="s">
        <v>2234</v>
      </c>
      <c r="K44" s="3" t="s">
        <v>3960</v>
      </c>
      <c r="L44" s="3" t="s">
        <v>2356</v>
      </c>
    </row>
    <row r="45" spans="1:39" ht="30">
      <c r="A45" s="29" t="s">
        <v>1440</v>
      </c>
      <c r="B45" s="17" t="s">
        <v>2760</v>
      </c>
      <c r="C45" s="5" t="s">
        <v>4344</v>
      </c>
      <c r="E45" s="5" t="s">
        <v>4256</v>
      </c>
      <c r="F45" s="5" t="s">
        <v>4878</v>
      </c>
      <c r="G45" s="6">
        <v>4005</v>
      </c>
      <c r="H45" s="6" t="s">
        <v>4053</v>
      </c>
      <c r="I45" s="87" t="s">
        <v>726</v>
      </c>
      <c r="J45" s="29"/>
      <c r="K45" s="30" t="s">
        <v>1441</v>
      </c>
      <c r="L45" s="30" t="s">
        <v>1442</v>
      </c>
    </row>
    <row r="46" spans="1:39" ht="45">
      <c r="A46" s="5" t="s">
        <v>1592</v>
      </c>
      <c r="B46" s="17" t="s">
        <v>2760</v>
      </c>
      <c r="C46" s="5" t="s">
        <v>1451</v>
      </c>
      <c r="D46" s="5"/>
      <c r="E46" s="5" t="s">
        <v>4067</v>
      </c>
      <c r="F46" s="5" t="s">
        <v>4878</v>
      </c>
      <c r="G46" s="6" t="s">
        <v>1452</v>
      </c>
      <c r="H46" s="5" t="s">
        <v>3584</v>
      </c>
      <c r="I46" s="6" t="s">
        <v>1204</v>
      </c>
      <c r="J46" s="5"/>
      <c r="K46" s="5"/>
      <c r="L46" s="5"/>
      <c r="AJ46" s="8"/>
      <c r="AK46" s="8"/>
      <c r="AL46" s="8"/>
      <c r="AM46" s="8"/>
    </row>
    <row r="47" spans="1:39" ht="30">
      <c r="A47" s="3" t="s">
        <v>4421</v>
      </c>
      <c r="B47" s="17" t="s">
        <v>2760</v>
      </c>
      <c r="C47" s="3" t="s">
        <v>4422</v>
      </c>
      <c r="D47" s="3" t="s">
        <v>4044</v>
      </c>
      <c r="E47" s="3" t="s">
        <v>4423</v>
      </c>
      <c r="F47" s="3" t="s">
        <v>4878</v>
      </c>
      <c r="G47" s="4" t="s">
        <v>4424</v>
      </c>
      <c r="H47" s="29" t="s">
        <v>1106</v>
      </c>
      <c r="I47" s="5" t="s">
        <v>1202</v>
      </c>
      <c r="J47" s="3" t="s">
        <v>2172</v>
      </c>
      <c r="K47" s="3" t="s">
        <v>2022</v>
      </c>
      <c r="L47" s="3" t="s">
        <v>2458</v>
      </c>
    </row>
    <row r="48" spans="1:39" ht="45">
      <c r="A48" s="5" t="s">
        <v>1463</v>
      </c>
      <c r="B48" s="17" t="s">
        <v>2760</v>
      </c>
      <c r="C48" s="5" t="s">
        <v>1579</v>
      </c>
      <c r="D48" s="5" t="s">
        <v>4177</v>
      </c>
      <c r="E48" s="5" t="s">
        <v>4067</v>
      </c>
      <c r="F48" s="5" t="s">
        <v>4878</v>
      </c>
      <c r="G48" s="6">
        <v>4103</v>
      </c>
      <c r="H48" s="29" t="s">
        <v>3584</v>
      </c>
      <c r="I48" s="6" t="s">
        <v>1204</v>
      </c>
      <c r="J48" s="5" t="s">
        <v>1580</v>
      </c>
      <c r="K48" s="7" t="s">
        <v>1581</v>
      </c>
      <c r="L48" s="5" t="s">
        <v>1582</v>
      </c>
      <c r="AJ48" s="8"/>
      <c r="AK48" s="8"/>
      <c r="AL48" s="8"/>
      <c r="AM48" s="8"/>
    </row>
    <row r="49" spans="1:39">
      <c r="A49" s="9" t="s">
        <v>3886</v>
      </c>
      <c r="B49" s="17" t="s">
        <v>2760</v>
      </c>
      <c r="C49" s="9" t="s">
        <v>3887</v>
      </c>
      <c r="D49" s="9"/>
      <c r="E49" s="9" t="s">
        <v>4244</v>
      </c>
      <c r="F49" s="3" t="s">
        <v>4878</v>
      </c>
      <c r="G49" s="19">
        <v>4609</v>
      </c>
      <c r="H49" s="81" t="s">
        <v>4163</v>
      </c>
      <c r="I49" s="81" t="s">
        <v>2668</v>
      </c>
      <c r="J49" s="19"/>
      <c r="K49" s="19"/>
      <c r="L49" s="19"/>
    </row>
    <row r="50" spans="1:39" ht="30">
      <c r="A50" s="95" t="s">
        <v>197</v>
      </c>
      <c r="B50" s="3" t="s">
        <v>2760</v>
      </c>
      <c r="C50" s="95" t="s">
        <v>285</v>
      </c>
      <c r="E50" s="96" t="s">
        <v>318</v>
      </c>
      <c r="F50" s="77" t="s">
        <v>4878</v>
      </c>
      <c r="G50" s="102">
        <v>4773</v>
      </c>
      <c r="H50" s="78" t="s">
        <v>2938</v>
      </c>
      <c r="I50" s="78" t="s">
        <v>2938</v>
      </c>
      <c r="L50" s="96" t="s">
        <v>95</v>
      </c>
    </row>
    <row r="51" spans="1:39" ht="45">
      <c r="A51" s="5" t="s">
        <v>3612</v>
      </c>
      <c r="B51" s="109" t="s">
        <v>2567</v>
      </c>
      <c r="C51" s="5" t="s">
        <v>3613</v>
      </c>
      <c r="D51" s="5"/>
      <c r="E51" s="5" t="s">
        <v>3584</v>
      </c>
      <c r="F51" s="5" t="s">
        <v>4878</v>
      </c>
      <c r="G51" s="6" t="s">
        <v>4208</v>
      </c>
      <c r="H51" s="5" t="s">
        <v>3584</v>
      </c>
      <c r="I51" s="6" t="s">
        <v>1204</v>
      </c>
      <c r="J51" s="5" t="s">
        <v>1240</v>
      </c>
      <c r="K51" s="7" t="s">
        <v>1241</v>
      </c>
      <c r="L51" s="7" t="s">
        <v>1242</v>
      </c>
    </row>
    <row r="52" spans="1:39" ht="45">
      <c r="A52" s="15" t="s">
        <v>721</v>
      </c>
      <c r="B52" s="109" t="s">
        <v>2567</v>
      </c>
      <c r="C52" s="15" t="s">
        <v>722</v>
      </c>
      <c r="D52" s="15"/>
      <c r="E52" s="15" t="s">
        <v>4091</v>
      </c>
      <c r="F52" s="15" t="s">
        <v>4878</v>
      </c>
      <c r="G52" s="31">
        <v>4841</v>
      </c>
      <c r="H52" s="80" t="s">
        <v>4093</v>
      </c>
      <c r="I52" s="16" t="s">
        <v>2755</v>
      </c>
      <c r="J52" s="15"/>
      <c r="K52" s="20" t="s">
        <v>723</v>
      </c>
      <c r="L52" s="20" t="s">
        <v>724</v>
      </c>
      <c r="AJ52" s="8"/>
      <c r="AK52" s="8"/>
      <c r="AL52" s="8"/>
      <c r="AM52" s="8"/>
    </row>
    <row r="53" spans="1:39" ht="30">
      <c r="A53" s="95" t="s">
        <v>149</v>
      </c>
      <c r="B53" s="109" t="s">
        <v>2567</v>
      </c>
      <c r="C53" s="95" t="s">
        <v>248</v>
      </c>
      <c r="E53" s="96" t="s">
        <v>4667</v>
      </c>
      <c r="F53" s="77" t="s">
        <v>4878</v>
      </c>
      <c r="G53" s="102">
        <v>4455</v>
      </c>
      <c r="H53" s="78" t="s">
        <v>394</v>
      </c>
      <c r="I53" s="78" t="s">
        <v>1637</v>
      </c>
      <c r="L53" s="96"/>
    </row>
    <row r="54" spans="1:39" ht="30">
      <c r="A54" s="95" t="s">
        <v>133</v>
      </c>
      <c r="B54" s="109" t="s">
        <v>2567</v>
      </c>
      <c r="C54" s="95" t="s">
        <v>239</v>
      </c>
      <c r="E54" s="96" t="s">
        <v>3522</v>
      </c>
      <c r="F54" s="77" t="s">
        <v>4878</v>
      </c>
      <c r="G54" s="102">
        <v>4020</v>
      </c>
      <c r="H54" s="78" t="s">
        <v>394</v>
      </c>
      <c r="I54" s="78" t="s">
        <v>1637</v>
      </c>
      <c r="L54" s="96"/>
      <c r="AJ54" s="8"/>
      <c r="AK54" s="8"/>
      <c r="AL54" s="8"/>
      <c r="AM54" s="8"/>
    </row>
    <row r="55" spans="1:39" ht="30">
      <c r="A55" s="95" t="s">
        <v>135</v>
      </c>
      <c r="B55" s="109" t="s">
        <v>2567</v>
      </c>
      <c r="C55" s="95" t="s">
        <v>241</v>
      </c>
      <c r="E55" s="96" t="s">
        <v>4850</v>
      </c>
      <c r="F55" s="77" t="s">
        <v>4878</v>
      </c>
      <c r="G55" s="102">
        <v>4627</v>
      </c>
      <c r="H55" s="78" t="s">
        <v>4163</v>
      </c>
      <c r="I55" s="78" t="s">
        <v>2668</v>
      </c>
      <c r="L55" s="96" t="s">
        <v>85</v>
      </c>
      <c r="AJ55" s="8"/>
      <c r="AK55" s="8"/>
      <c r="AL55" s="8"/>
      <c r="AM55" s="8"/>
    </row>
    <row r="56" spans="1:39" ht="45">
      <c r="A56" s="17" t="s">
        <v>3423</v>
      </c>
      <c r="B56" s="109" t="s">
        <v>2567</v>
      </c>
      <c r="C56" s="17" t="s">
        <v>3457</v>
      </c>
      <c r="D56" s="17" t="s">
        <v>3458</v>
      </c>
      <c r="E56" s="17" t="s">
        <v>4222</v>
      </c>
      <c r="F56" s="17" t="s">
        <v>4878</v>
      </c>
      <c r="G56" s="31">
        <v>4357</v>
      </c>
      <c r="H56" s="17" t="s">
        <v>668</v>
      </c>
      <c r="I56" s="90" t="s">
        <v>2755</v>
      </c>
      <c r="J56" s="17" t="s">
        <v>572</v>
      </c>
      <c r="K56" s="17" t="s">
        <v>573</v>
      </c>
      <c r="L56" s="17" t="s">
        <v>574</v>
      </c>
    </row>
    <row r="57" spans="1:39" s="97" customFormat="1" ht="45">
      <c r="A57" s="5" t="s">
        <v>1303</v>
      </c>
      <c r="B57" s="109" t="s">
        <v>2567</v>
      </c>
      <c r="C57" s="5" t="s">
        <v>1304</v>
      </c>
      <c r="D57" s="5"/>
      <c r="E57" s="5" t="s">
        <v>4086</v>
      </c>
      <c r="F57" s="5" t="s">
        <v>4878</v>
      </c>
      <c r="G57" s="6" t="s">
        <v>4087</v>
      </c>
      <c r="H57" s="5" t="s">
        <v>3584</v>
      </c>
      <c r="I57" s="6" t="s">
        <v>1204</v>
      </c>
      <c r="J57" s="5" t="s">
        <v>1305</v>
      </c>
      <c r="K57" s="5"/>
      <c r="L57" s="5"/>
    </row>
    <row r="58" spans="1:39" ht="45">
      <c r="A58" s="9" t="s">
        <v>3017</v>
      </c>
      <c r="B58" s="109" t="s">
        <v>2567</v>
      </c>
      <c r="C58" s="9" t="s">
        <v>3190</v>
      </c>
      <c r="D58" s="5"/>
      <c r="E58" s="9" t="s">
        <v>4045</v>
      </c>
      <c r="F58" s="9" t="s">
        <v>4878</v>
      </c>
      <c r="G58" s="19" t="s">
        <v>3191</v>
      </c>
      <c r="H58" s="9" t="s">
        <v>1639</v>
      </c>
      <c r="I58" s="74" t="s">
        <v>49</v>
      </c>
      <c r="J58" s="5"/>
      <c r="K58" s="5" t="s">
        <v>1675</v>
      </c>
      <c r="L58" s="38" t="s">
        <v>1676</v>
      </c>
      <c r="AJ58" s="8"/>
      <c r="AK58" s="8"/>
      <c r="AL58" s="8"/>
      <c r="AM58" s="8"/>
    </row>
    <row r="59" spans="1:39" ht="45">
      <c r="A59" s="9" t="s">
        <v>3043</v>
      </c>
      <c r="B59" s="109" t="s">
        <v>2567</v>
      </c>
      <c r="C59" s="9" t="s">
        <v>3103</v>
      </c>
      <c r="D59" s="9" t="s">
        <v>3104</v>
      </c>
      <c r="E59" s="9" t="s">
        <v>4643</v>
      </c>
      <c r="F59" s="29" t="s">
        <v>4878</v>
      </c>
      <c r="G59" s="19">
        <v>4901</v>
      </c>
      <c r="H59" s="29" t="s">
        <v>1639</v>
      </c>
      <c r="I59" s="74" t="s">
        <v>49</v>
      </c>
      <c r="J59" s="5" t="s">
        <v>1682</v>
      </c>
      <c r="K59" s="5" t="s">
        <v>1683</v>
      </c>
      <c r="L59" s="5" t="s">
        <v>1684</v>
      </c>
    </row>
    <row r="60" spans="1:39" ht="45">
      <c r="A60" s="17" t="s">
        <v>3417</v>
      </c>
      <c r="B60" s="109" t="s">
        <v>2567</v>
      </c>
      <c r="C60" s="17" t="s">
        <v>3610</v>
      </c>
      <c r="D60" s="17"/>
      <c r="E60" s="17" t="s">
        <v>4075</v>
      </c>
      <c r="F60" s="17" t="s">
        <v>4878</v>
      </c>
      <c r="G60" s="31">
        <v>4530</v>
      </c>
      <c r="H60" s="17" t="s">
        <v>668</v>
      </c>
      <c r="I60" s="90" t="s">
        <v>2755</v>
      </c>
      <c r="J60" s="17" t="s">
        <v>552</v>
      </c>
      <c r="K60" s="17"/>
      <c r="L60" s="17" t="s">
        <v>553</v>
      </c>
      <c r="AJ60" s="8"/>
      <c r="AK60" s="8"/>
      <c r="AL60" s="8"/>
      <c r="AM60" s="8"/>
    </row>
    <row r="61" spans="1:39" ht="30">
      <c r="A61" s="95" t="s">
        <v>128</v>
      </c>
      <c r="B61" s="109" t="s">
        <v>2567</v>
      </c>
      <c r="C61" s="95" t="s">
        <v>5297</v>
      </c>
      <c r="E61" s="96" t="s">
        <v>4540</v>
      </c>
      <c r="F61" s="77" t="s">
        <v>4878</v>
      </c>
      <c r="G61" s="102">
        <v>4221</v>
      </c>
      <c r="H61" s="78" t="s">
        <v>3764</v>
      </c>
      <c r="I61" s="78" t="s">
        <v>1202</v>
      </c>
      <c r="L61" s="96"/>
    </row>
    <row r="62" spans="1:39" ht="30">
      <c r="A62" s="95" t="s">
        <v>175</v>
      </c>
      <c r="B62" s="109" t="s">
        <v>2567</v>
      </c>
      <c r="C62" s="95" t="s">
        <v>262</v>
      </c>
      <c r="E62" s="96" t="s">
        <v>4151</v>
      </c>
      <c r="F62" s="77" t="s">
        <v>4878</v>
      </c>
      <c r="G62" s="102">
        <v>4662</v>
      </c>
      <c r="H62" s="78" t="s">
        <v>4163</v>
      </c>
      <c r="I62" s="78" t="s">
        <v>2668</v>
      </c>
      <c r="L62" s="96"/>
    </row>
    <row r="63" spans="1:39" ht="30">
      <c r="A63" s="95" t="s">
        <v>221</v>
      </c>
      <c r="B63" s="109" t="s">
        <v>2567</v>
      </c>
      <c r="C63" s="95"/>
      <c r="E63" s="96"/>
      <c r="F63" s="77" t="s">
        <v>4878</v>
      </c>
      <c r="G63" s="102"/>
      <c r="H63" s="78"/>
      <c r="I63" s="78"/>
      <c r="L63" s="96"/>
    </row>
    <row r="64" spans="1:39" ht="45">
      <c r="A64" s="95" t="s">
        <v>190</v>
      </c>
      <c r="B64" s="109" t="s">
        <v>2567</v>
      </c>
      <c r="C64" s="95" t="s">
        <v>166</v>
      </c>
      <c r="E64" s="96" t="s">
        <v>4067</v>
      </c>
      <c r="F64" s="77" t="s">
        <v>4878</v>
      </c>
      <c r="G64" s="102">
        <v>4104</v>
      </c>
      <c r="H64" s="78" t="s">
        <v>3584</v>
      </c>
      <c r="I64" s="78" t="s">
        <v>1204</v>
      </c>
      <c r="L64" s="96"/>
    </row>
    <row r="65" spans="1:12" ht="45">
      <c r="A65" s="95" t="s">
        <v>194</v>
      </c>
      <c r="B65" s="109" t="s">
        <v>2567</v>
      </c>
      <c r="C65" s="95" t="s">
        <v>283</v>
      </c>
      <c r="E65" s="96" t="s">
        <v>4141</v>
      </c>
      <c r="F65" s="77" t="s">
        <v>4878</v>
      </c>
      <c r="G65" s="102">
        <v>4355</v>
      </c>
      <c r="H65" s="78" t="s">
        <v>1639</v>
      </c>
      <c r="I65" s="78" t="s">
        <v>49</v>
      </c>
      <c r="L65" s="96"/>
    </row>
    <row r="66" spans="1:12" ht="30">
      <c r="A66" s="95" t="s">
        <v>195</v>
      </c>
      <c r="B66" s="109" t="s">
        <v>2567</v>
      </c>
      <c r="C66" s="95" t="s">
        <v>284</v>
      </c>
      <c r="E66" s="96" t="s">
        <v>4486</v>
      </c>
      <c r="F66" s="77" t="s">
        <v>4878</v>
      </c>
      <c r="G66" s="102">
        <v>4856</v>
      </c>
      <c r="H66" s="78" t="s">
        <v>4093</v>
      </c>
      <c r="I66" s="78" t="s">
        <v>2755</v>
      </c>
      <c r="L66" s="96"/>
    </row>
    <row r="67" spans="1:12" ht="45">
      <c r="A67" s="95" t="s">
        <v>215</v>
      </c>
      <c r="B67" s="109" t="s">
        <v>2567</v>
      </c>
      <c r="C67" s="95" t="s">
        <v>301</v>
      </c>
      <c r="E67" s="96" t="s">
        <v>4643</v>
      </c>
      <c r="F67" s="77" t="s">
        <v>4878</v>
      </c>
      <c r="G67" s="102">
        <v>4901</v>
      </c>
      <c r="H67" s="78" t="s">
        <v>1639</v>
      </c>
      <c r="I67" s="78" t="s">
        <v>49</v>
      </c>
      <c r="L67" s="96"/>
    </row>
    <row r="68" spans="1:12" ht="45">
      <c r="A68" s="95" t="s">
        <v>145</v>
      </c>
      <c r="B68" s="109" t="s">
        <v>2567</v>
      </c>
      <c r="C68" s="95" t="s">
        <v>245</v>
      </c>
      <c r="E68" s="96" t="s">
        <v>4389</v>
      </c>
      <c r="F68" s="77" t="s">
        <v>4878</v>
      </c>
      <c r="G68" s="102">
        <v>4347</v>
      </c>
      <c r="H68" s="78" t="s">
        <v>1639</v>
      </c>
      <c r="I68" s="78" t="s">
        <v>49</v>
      </c>
      <c r="L68" s="96"/>
    </row>
    <row r="69" spans="1:12" ht="30">
      <c r="A69" s="95" t="s">
        <v>110</v>
      </c>
      <c r="B69" s="109" t="s">
        <v>2567</v>
      </c>
      <c r="C69" s="95" t="s">
        <v>295</v>
      </c>
      <c r="D69" s="77" t="s">
        <v>294</v>
      </c>
      <c r="E69" s="96" t="s">
        <v>3461</v>
      </c>
      <c r="F69" s="77" t="s">
        <v>4878</v>
      </c>
      <c r="G69" s="102">
        <v>4086</v>
      </c>
      <c r="H69" s="78" t="s">
        <v>668</v>
      </c>
      <c r="I69" s="78" t="s">
        <v>2755</v>
      </c>
      <c r="L69" s="96"/>
    </row>
    <row r="70" spans="1:12" ht="45">
      <c r="A70" s="95" t="s">
        <v>186</v>
      </c>
      <c r="B70" s="109" t="s">
        <v>2567</v>
      </c>
      <c r="C70" s="95" t="s">
        <v>163</v>
      </c>
      <c r="E70" s="96" t="s">
        <v>4067</v>
      </c>
      <c r="F70" s="77" t="s">
        <v>4878</v>
      </c>
      <c r="G70" s="102">
        <v>4112</v>
      </c>
      <c r="H70" s="78" t="s">
        <v>3584</v>
      </c>
      <c r="I70" s="78" t="s">
        <v>1204</v>
      </c>
      <c r="L70" s="96" t="s">
        <v>6</v>
      </c>
    </row>
    <row r="71" spans="1:12" ht="30">
      <c r="A71" s="95" t="s">
        <v>196</v>
      </c>
      <c r="B71" s="109" t="s">
        <v>2567</v>
      </c>
      <c r="C71" s="95" t="s">
        <v>2955</v>
      </c>
      <c r="E71" s="96" t="s">
        <v>4328</v>
      </c>
      <c r="F71" s="77" t="s">
        <v>4878</v>
      </c>
      <c r="G71" s="102">
        <v>4276</v>
      </c>
      <c r="H71" s="78" t="s">
        <v>3764</v>
      </c>
      <c r="I71" s="78" t="s">
        <v>1202</v>
      </c>
      <c r="L71" s="96"/>
    </row>
    <row r="72" spans="1:12" ht="45">
      <c r="A72" s="95" t="s">
        <v>134</v>
      </c>
      <c r="B72" s="109" t="s">
        <v>2567</v>
      </c>
      <c r="C72" s="95" t="s">
        <v>240</v>
      </c>
      <c r="E72" s="96" t="s">
        <v>3584</v>
      </c>
      <c r="F72" s="77" t="s">
        <v>4878</v>
      </c>
      <c r="G72" s="102">
        <v>4021</v>
      </c>
      <c r="H72" s="78" t="s">
        <v>3584</v>
      </c>
      <c r="I72" s="78" t="s">
        <v>1204</v>
      </c>
      <c r="L72" s="96"/>
    </row>
    <row r="73" spans="1:12" ht="45">
      <c r="A73" s="95" t="s">
        <v>199</v>
      </c>
      <c r="B73" s="109" t="s">
        <v>2567</v>
      </c>
      <c r="C73" s="95" t="s">
        <v>3824</v>
      </c>
      <c r="E73" s="96" t="s">
        <v>4269</v>
      </c>
      <c r="F73" s="77" t="s">
        <v>4878</v>
      </c>
      <c r="G73" s="102">
        <v>4976</v>
      </c>
      <c r="H73" s="78" t="s">
        <v>599</v>
      </c>
      <c r="I73" s="78" t="s">
        <v>49</v>
      </c>
      <c r="L73" s="96"/>
    </row>
    <row r="74" spans="1:12" ht="30">
      <c r="A74" s="95" t="s">
        <v>211</v>
      </c>
      <c r="B74" s="109" t="s">
        <v>2567</v>
      </c>
      <c r="C74" s="95" t="s">
        <v>296</v>
      </c>
      <c r="E74" s="96" t="s">
        <v>4691</v>
      </c>
      <c r="F74" s="77" t="s">
        <v>4878</v>
      </c>
      <c r="G74" s="102">
        <v>4282</v>
      </c>
      <c r="H74" s="78" t="s">
        <v>1106</v>
      </c>
      <c r="I74" s="78" t="s">
        <v>1202</v>
      </c>
      <c r="L74" s="96"/>
    </row>
    <row r="75" spans="1:12" ht="30">
      <c r="A75" s="95" t="s">
        <v>183</v>
      </c>
      <c r="B75" s="109" t="s">
        <v>2567</v>
      </c>
      <c r="C75" s="95" t="s">
        <v>160</v>
      </c>
      <c r="E75" s="96" t="s">
        <v>3764</v>
      </c>
      <c r="F75" s="77" t="s">
        <v>4878</v>
      </c>
      <c r="G75" s="102">
        <v>4270</v>
      </c>
      <c r="H75" s="78" t="s">
        <v>3764</v>
      </c>
      <c r="I75" s="78" t="s">
        <v>1202</v>
      </c>
      <c r="L75" s="96"/>
    </row>
    <row r="76" spans="1:12">
      <c r="A76" s="95" t="s">
        <v>129</v>
      </c>
      <c r="B76" s="109" t="s">
        <v>2567</v>
      </c>
      <c r="C76" s="95" t="s">
        <v>235</v>
      </c>
      <c r="E76" s="96" t="s">
        <v>4104</v>
      </c>
      <c r="F76" s="77" t="s">
        <v>4878</v>
      </c>
      <c r="G76" s="102">
        <v>4736</v>
      </c>
      <c r="H76" s="78" t="s">
        <v>2938</v>
      </c>
      <c r="I76" s="78" t="s">
        <v>2938</v>
      </c>
      <c r="L76" s="96"/>
    </row>
    <row r="77" spans="1:12" ht="45">
      <c r="A77" s="95" t="s">
        <v>214</v>
      </c>
      <c r="B77" s="109" t="s">
        <v>2567</v>
      </c>
      <c r="C77" s="95" t="s">
        <v>300</v>
      </c>
      <c r="E77" s="96" t="s">
        <v>4643</v>
      </c>
      <c r="F77" s="77" t="s">
        <v>4878</v>
      </c>
      <c r="G77" s="102">
        <v>4901</v>
      </c>
      <c r="H77" s="78" t="s">
        <v>1639</v>
      </c>
      <c r="I77" s="78" t="s">
        <v>49</v>
      </c>
      <c r="L77" s="96"/>
    </row>
    <row r="78" spans="1:12" ht="45">
      <c r="A78" s="95" t="s">
        <v>142</v>
      </c>
      <c r="B78" s="109" t="s">
        <v>2567</v>
      </c>
      <c r="C78" s="95" t="s">
        <v>243</v>
      </c>
      <c r="E78" s="96" t="s">
        <v>4238</v>
      </c>
      <c r="F78" s="77" t="s">
        <v>4878</v>
      </c>
      <c r="G78" s="102">
        <v>4032</v>
      </c>
      <c r="H78" s="78" t="s">
        <v>3584</v>
      </c>
      <c r="I78" s="78" t="s">
        <v>1204</v>
      </c>
      <c r="L78" s="96"/>
    </row>
    <row r="79" spans="1:12" ht="30">
      <c r="A79" s="95" t="s">
        <v>10</v>
      </c>
      <c r="B79" s="109" t="s">
        <v>2567</v>
      </c>
      <c r="C79" s="95" t="s">
        <v>309</v>
      </c>
      <c r="E79" s="96" t="s">
        <v>4053</v>
      </c>
      <c r="F79" s="77" t="s">
        <v>4878</v>
      </c>
      <c r="G79" s="102">
        <v>3911</v>
      </c>
      <c r="H79" s="78" t="s">
        <v>4053</v>
      </c>
      <c r="I79" s="78" t="s">
        <v>726</v>
      </c>
      <c r="L79" s="96"/>
    </row>
    <row r="80" spans="1:12" ht="45">
      <c r="A80" s="3" t="s">
        <v>4228</v>
      </c>
      <c r="B80" s="109" t="s">
        <v>2567</v>
      </c>
      <c r="C80" s="3" t="s">
        <v>4229</v>
      </c>
      <c r="D80" s="3" t="s">
        <v>4044</v>
      </c>
      <c r="E80" s="3" t="s">
        <v>4230</v>
      </c>
      <c r="F80" s="3" t="s">
        <v>4878</v>
      </c>
      <c r="G80" s="4" t="s">
        <v>4231</v>
      </c>
      <c r="H80" s="77" t="s">
        <v>599</v>
      </c>
      <c r="I80" s="77" t="s">
        <v>49</v>
      </c>
      <c r="J80" s="3" t="s">
        <v>4044</v>
      </c>
      <c r="K80" s="3" t="s">
        <v>2036</v>
      </c>
      <c r="L80" s="3" t="s">
        <v>2473</v>
      </c>
    </row>
    <row r="81" spans="1:12">
      <c r="A81" s="95" t="s">
        <v>193</v>
      </c>
      <c r="B81" s="109" t="s">
        <v>2567</v>
      </c>
      <c r="C81" s="95" t="s">
        <v>282</v>
      </c>
      <c r="E81" s="96" t="s">
        <v>317</v>
      </c>
      <c r="F81" s="77" t="s">
        <v>4878</v>
      </c>
      <c r="G81" s="102">
        <v>4769</v>
      </c>
      <c r="H81" s="78" t="s">
        <v>2938</v>
      </c>
      <c r="I81" s="78" t="s">
        <v>2938</v>
      </c>
      <c r="L81" s="96"/>
    </row>
    <row r="82" spans="1:12" ht="30">
      <c r="A82" s="95" t="s">
        <v>198</v>
      </c>
      <c r="B82" s="109" t="s">
        <v>2567</v>
      </c>
      <c r="C82" s="95" t="s">
        <v>286</v>
      </c>
      <c r="E82" s="96" t="s">
        <v>5215</v>
      </c>
      <c r="F82" s="77" t="s">
        <v>4878</v>
      </c>
      <c r="G82" s="102">
        <v>4676</v>
      </c>
      <c r="H82" s="78" t="s">
        <v>4163</v>
      </c>
      <c r="I82" s="78" t="s">
        <v>2668</v>
      </c>
      <c r="L82" s="96"/>
    </row>
    <row r="83" spans="1:12" ht="30">
      <c r="A83" s="95" t="s">
        <v>139</v>
      </c>
      <c r="B83" s="109" t="s">
        <v>2567</v>
      </c>
      <c r="C83" s="95" t="s">
        <v>3682</v>
      </c>
      <c r="E83" s="96" t="s">
        <v>4411</v>
      </c>
      <c r="F83" s="77" t="s">
        <v>4878</v>
      </c>
      <c r="G83" s="102">
        <v>4631</v>
      </c>
      <c r="H83" s="78" t="s">
        <v>4380</v>
      </c>
      <c r="I83" s="78" t="s">
        <v>2668</v>
      </c>
      <c r="L83" s="96"/>
    </row>
    <row r="84" spans="1:12" ht="30">
      <c r="A84" s="95" t="s">
        <v>174</v>
      </c>
      <c r="B84" s="109" t="s">
        <v>2567</v>
      </c>
      <c r="C84" s="95" t="s">
        <v>261</v>
      </c>
      <c r="E84" s="96" t="s">
        <v>3865</v>
      </c>
      <c r="F84" s="77" t="s">
        <v>4878</v>
      </c>
      <c r="G84" s="102">
        <v>4061</v>
      </c>
      <c r="H84" s="78" t="s">
        <v>4053</v>
      </c>
      <c r="I84" s="78" t="s">
        <v>726</v>
      </c>
      <c r="L84" s="96"/>
    </row>
    <row r="85" spans="1:12" ht="30">
      <c r="A85" s="95" t="s">
        <v>209</v>
      </c>
      <c r="B85" s="109" t="s">
        <v>2567</v>
      </c>
      <c r="C85" s="95" t="s">
        <v>4534</v>
      </c>
      <c r="E85" s="96" t="s">
        <v>4185</v>
      </c>
      <c r="F85" s="77" t="s">
        <v>4878</v>
      </c>
      <c r="G85" s="102">
        <v>4685</v>
      </c>
      <c r="H85" s="78" t="s">
        <v>4163</v>
      </c>
      <c r="I85" s="78" t="s">
        <v>2668</v>
      </c>
      <c r="L85" s="96"/>
    </row>
    <row r="86" spans="1:12" ht="45">
      <c r="A86" s="95" t="s">
        <v>41</v>
      </c>
      <c r="B86" s="109" t="s">
        <v>2567</v>
      </c>
      <c r="C86" s="95" t="s">
        <v>99</v>
      </c>
      <c r="E86" s="96" t="s">
        <v>4067</v>
      </c>
      <c r="F86" s="77" t="s">
        <v>4878</v>
      </c>
      <c r="G86" s="102">
        <v>4104</v>
      </c>
      <c r="H86" s="78" t="s">
        <v>3584</v>
      </c>
      <c r="I86" s="78" t="s">
        <v>1204</v>
      </c>
      <c r="L86" s="96" t="s">
        <v>5239</v>
      </c>
    </row>
    <row r="87" spans="1:12" ht="30">
      <c r="A87" s="95" t="s">
        <v>157</v>
      </c>
      <c r="B87" s="109" t="s">
        <v>2567</v>
      </c>
      <c r="C87" s="95" t="s">
        <v>254</v>
      </c>
      <c r="E87" s="96" t="s">
        <v>312</v>
      </c>
      <c r="F87" s="77" t="s">
        <v>4878</v>
      </c>
      <c r="G87" s="102">
        <v>4655</v>
      </c>
      <c r="H87" s="78" t="s">
        <v>4380</v>
      </c>
      <c r="I87" s="78" t="s">
        <v>2668</v>
      </c>
      <c r="L87" s="96"/>
    </row>
    <row r="88" spans="1:12" ht="45">
      <c r="A88" s="95" t="s">
        <v>185</v>
      </c>
      <c r="B88" s="109" t="s">
        <v>2567</v>
      </c>
      <c r="C88" s="95" t="s">
        <v>162</v>
      </c>
      <c r="E88" s="96" t="s">
        <v>4067</v>
      </c>
      <c r="F88" s="77" t="s">
        <v>4878</v>
      </c>
      <c r="G88" s="102">
        <v>4101</v>
      </c>
      <c r="H88" s="78" t="s">
        <v>3584</v>
      </c>
      <c r="I88" s="78" t="s">
        <v>1204</v>
      </c>
      <c r="L88" s="96" t="s">
        <v>91</v>
      </c>
    </row>
    <row r="89" spans="1:12" ht="45">
      <c r="A89" s="95" t="s">
        <v>184</v>
      </c>
      <c r="B89" s="109" t="s">
        <v>2567</v>
      </c>
      <c r="C89" s="95" t="s">
        <v>161</v>
      </c>
      <c r="E89" s="96" t="s">
        <v>4067</v>
      </c>
      <c r="F89" s="77" t="s">
        <v>4878</v>
      </c>
      <c r="G89" s="102">
        <v>4101</v>
      </c>
      <c r="H89" s="78" t="s">
        <v>3584</v>
      </c>
      <c r="I89" s="78" t="s">
        <v>1204</v>
      </c>
      <c r="L89" s="96" t="s">
        <v>90</v>
      </c>
    </row>
    <row r="90" spans="1:12" ht="45">
      <c r="A90" s="95" t="s">
        <v>218</v>
      </c>
      <c r="B90" s="109" t="s">
        <v>2567</v>
      </c>
      <c r="C90" s="95" t="s">
        <v>304</v>
      </c>
      <c r="E90" s="96" t="s">
        <v>3101</v>
      </c>
      <c r="F90" s="77" t="s">
        <v>4878</v>
      </c>
      <c r="G90" s="102">
        <v>4901</v>
      </c>
      <c r="H90" s="78" t="s">
        <v>1639</v>
      </c>
      <c r="I90" s="78" t="s">
        <v>49</v>
      </c>
      <c r="L90" s="96"/>
    </row>
    <row r="91" spans="1:12" ht="30">
      <c r="A91" s="95" t="s">
        <v>203</v>
      </c>
      <c r="B91" s="109" t="s">
        <v>2567</v>
      </c>
      <c r="C91" s="95" t="s">
        <v>100</v>
      </c>
      <c r="E91" s="96" t="s">
        <v>4386</v>
      </c>
      <c r="F91" s="77" t="s">
        <v>4878</v>
      </c>
      <c r="G91" s="102">
        <v>3908</v>
      </c>
      <c r="H91" s="78" t="s">
        <v>4053</v>
      </c>
      <c r="I91" s="78" t="s">
        <v>726</v>
      </c>
      <c r="L91" s="96"/>
    </row>
    <row r="92" spans="1:12" ht="30">
      <c r="A92" s="95" t="s">
        <v>111</v>
      </c>
      <c r="B92" s="109" t="s">
        <v>2567</v>
      </c>
      <c r="C92" s="95" t="s">
        <v>4121</v>
      </c>
      <c r="E92" s="96" t="s">
        <v>4122</v>
      </c>
      <c r="F92" s="77" t="s">
        <v>4878</v>
      </c>
      <c r="G92" s="102">
        <v>4617</v>
      </c>
      <c r="H92" s="78" t="s">
        <v>4163</v>
      </c>
      <c r="I92" s="78" t="s">
        <v>2668</v>
      </c>
      <c r="L92" s="96"/>
    </row>
    <row r="93" spans="1:12">
      <c r="A93" s="95" t="s">
        <v>153</v>
      </c>
      <c r="B93" s="109" t="s">
        <v>2567</v>
      </c>
      <c r="C93" s="95" t="s">
        <v>251</v>
      </c>
      <c r="E93" s="96" t="s">
        <v>4771</v>
      </c>
      <c r="F93" s="77" t="s">
        <v>4878</v>
      </c>
      <c r="G93" s="102">
        <v>4849</v>
      </c>
      <c r="H93" s="78" t="s">
        <v>707</v>
      </c>
      <c r="I93" s="78" t="s">
        <v>2755</v>
      </c>
      <c r="L93" s="96"/>
    </row>
    <row r="94" spans="1:12">
      <c r="A94" s="95" t="s">
        <v>216</v>
      </c>
      <c r="B94" s="109" t="s">
        <v>2567</v>
      </c>
      <c r="C94" s="95" t="s">
        <v>302</v>
      </c>
      <c r="E94" s="96" t="s">
        <v>4591</v>
      </c>
      <c r="F94" s="77" t="s">
        <v>4878</v>
      </c>
      <c r="G94" s="102">
        <v>4353</v>
      </c>
      <c r="H94" s="78" t="s">
        <v>4110</v>
      </c>
      <c r="I94" s="78" t="s">
        <v>2755</v>
      </c>
      <c r="L94" s="96"/>
    </row>
    <row r="95" spans="1:12" ht="30">
      <c r="A95" s="95" t="s">
        <v>148</v>
      </c>
      <c r="B95" s="109" t="s">
        <v>2567</v>
      </c>
      <c r="C95" s="95" t="s">
        <v>4696</v>
      </c>
      <c r="E95" s="96" t="s">
        <v>826</v>
      </c>
      <c r="F95" s="77" t="s">
        <v>4878</v>
      </c>
      <c r="G95" s="102">
        <v>3905</v>
      </c>
      <c r="H95" s="78" t="s">
        <v>4053</v>
      </c>
      <c r="I95" s="78" t="s">
        <v>726</v>
      </c>
      <c r="L95" s="96" t="s">
        <v>86</v>
      </c>
    </row>
    <row r="96" spans="1:12" ht="30">
      <c r="A96" s="95" t="s">
        <v>151</v>
      </c>
      <c r="B96" s="109" t="s">
        <v>2567</v>
      </c>
      <c r="C96" s="95" t="s">
        <v>249</v>
      </c>
      <c r="E96" s="96" t="s">
        <v>4423</v>
      </c>
      <c r="F96" s="77" t="s">
        <v>4878</v>
      </c>
      <c r="G96" s="102">
        <v>4240</v>
      </c>
      <c r="H96" s="78" t="s">
        <v>1106</v>
      </c>
      <c r="I96" s="78" t="s">
        <v>1202</v>
      </c>
      <c r="L96" s="96"/>
    </row>
    <row r="97" spans="1:12" ht="30">
      <c r="A97" s="95" t="s">
        <v>146</v>
      </c>
      <c r="B97" s="109" t="s">
        <v>2567</v>
      </c>
      <c r="C97" s="95" t="s">
        <v>246</v>
      </c>
      <c r="E97" s="96" t="s">
        <v>4148</v>
      </c>
      <c r="F97" s="77" t="s">
        <v>4878</v>
      </c>
      <c r="G97" s="102">
        <v>4444</v>
      </c>
      <c r="H97" s="78" t="s">
        <v>394</v>
      </c>
      <c r="I97" s="78" t="s">
        <v>1637</v>
      </c>
      <c r="L97" s="96"/>
    </row>
    <row r="98" spans="1:12" ht="30">
      <c r="A98" s="95" t="s">
        <v>155</v>
      </c>
      <c r="B98" s="109" t="s">
        <v>2567</v>
      </c>
      <c r="C98" s="95" t="s">
        <v>4529</v>
      </c>
      <c r="E98" s="96" t="s">
        <v>4928</v>
      </c>
      <c r="F98" s="77" t="s">
        <v>4878</v>
      </c>
      <c r="G98" s="102">
        <v>4652</v>
      </c>
      <c r="H98" s="78" t="s">
        <v>4380</v>
      </c>
      <c r="I98" s="78" t="s">
        <v>2668</v>
      </c>
      <c r="L98" s="96"/>
    </row>
    <row r="99" spans="1:12" ht="30">
      <c r="A99" s="95" t="s">
        <v>154</v>
      </c>
      <c r="B99" s="109" t="s">
        <v>2567</v>
      </c>
      <c r="C99" s="95" t="s">
        <v>252</v>
      </c>
      <c r="E99" s="96" t="s">
        <v>4928</v>
      </c>
      <c r="F99" s="77" t="s">
        <v>4878</v>
      </c>
      <c r="G99" s="102">
        <v>4652</v>
      </c>
      <c r="H99" s="78" t="s">
        <v>4380</v>
      </c>
      <c r="I99" s="78" t="s">
        <v>2668</v>
      </c>
      <c r="L99" s="96" t="s">
        <v>87</v>
      </c>
    </row>
    <row r="100" spans="1:12" ht="30">
      <c r="A100" s="95" t="s">
        <v>156</v>
      </c>
      <c r="B100" s="109" t="s">
        <v>2567</v>
      </c>
      <c r="C100" s="95" t="s">
        <v>253</v>
      </c>
      <c r="E100" s="96" t="s">
        <v>3573</v>
      </c>
      <c r="F100" s="77" t="s">
        <v>4878</v>
      </c>
      <c r="G100" s="102">
        <v>4002</v>
      </c>
      <c r="H100" s="78" t="s">
        <v>4053</v>
      </c>
      <c r="I100" s="78" t="s">
        <v>726</v>
      </c>
      <c r="L100" s="96"/>
    </row>
    <row r="101" spans="1:12" ht="45">
      <c r="A101" s="95" t="s">
        <v>220</v>
      </c>
      <c r="B101" s="109" t="s">
        <v>2567</v>
      </c>
      <c r="C101" s="95" t="s">
        <v>306</v>
      </c>
      <c r="E101" s="96" t="s">
        <v>4071</v>
      </c>
      <c r="F101" s="77" t="s">
        <v>4878</v>
      </c>
      <c r="G101" s="102">
        <v>4096</v>
      </c>
      <c r="H101" s="78" t="s">
        <v>3584</v>
      </c>
      <c r="I101" s="78" t="s">
        <v>1204</v>
      </c>
      <c r="L101" s="96"/>
    </row>
    <row r="102" spans="1:12" ht="45">
      <c r="A102" s="95" t="s">
        <v>188</v>
      </c>
      <c r="B102" s="109" t="s">
        <v>2567</v>
      </c>
      <c r="C102" s="95" t="s">
        <v>165</v>
      </c>
      <c r="E102" s="96" t="s">
        <v>4067</v>
      </c>
      <c r="F102" s="77" t="s">
        <v>4878</v>
      </c>
      <c r="G102" s="102">
        <v>4101</v>
      </c>
      <c r="H102" s="78" t="s">
        <v>3584</v>
      </c>
      <c r="I102" s="78" t="s">
        <v>1204</v>
      </c>
      <c r="L102" s="96"/>
    </row>
    <row r="103" spans="1:12" ht="30">
      <c r="A103" s="95" t="s">
        <v>132</v>
      </c>
      <c r="B103" s="109" t="s">
        <v>2567</v>
      </c>
      <c r="C103" s="95" t="s">
        <v>238</v>
      </c>
      <c r="E103" s="96" t="s">
        <v>4428</v>
      </c>
      <c r="F103" s="77" t="s">
        <v>4878</v>
      </c>
      <c r="G103" s="102">
        <v>4427</v>
      </c>
      <c r="H103" s="78" t="s">
        <v>394</v>
      </c>
      <c r="I103" s="78" t="s">
        <v>1637</v>
      </c>
      <c r="L103" s="96"/>
    </row>
    <row r="104" spans="1:12" ht="30">
      <c r="A104" s="95" t="s">
        <v>178</v>
      </c>
      <c r="B104" s="109" t="s">
        <v>2567</v>
      </c>
      <c r="C104" s="95" t="s">
        <v>266</v>
      </c>
      <c r="E104" s="96" t="s">
        <v>3767</v>
      </c>
      <c r="F104" s="77" t="s">
        <v>4878</v>
      </c>
      <c r="G104" s="102">
        <v>3907</v>
      </c>
      <c r="H104" s="78" t="s">
        <v>4053</v>
      </c>
      <c r="I104" s="78" t="s">
        <v>726</v>
      </c>
      <c r="L104" s="96"/>
    </row>
    <row r="105" spans="1:12" ht="45">
      <c r="A105" s="95" t="s">
        <v>191</v>
      </c>
      <c r="B105" s="109" t="s">
        <v>2567</v>
      </c>
      <c r="C105" s="95" t="s">
        <v>167</v>
      </c>
      <c r="E105" s="96" t="s">
        <v>4067</v>
      </c>
      <c r="F105" s="77" t="s">
        <v>4878</v>
      </c>
      <c r="G105" s="102">
        <v>4101</v>
      </c>
      <c r="H105" s="78" t="s">
        <v>3584</v>
      </c>
      <c r="I105" s="78" t="s">
        <v>1204</v>
      </c>
      <c r="L105" s="96" t="s">
        <v>93</v>
      </c>
    </row>
    <row r="106" spans="1:12">
      <c r="A106" s="95" t="s">
        <v>120</v>
      </c>
      <c r="B106" s="109" t="s">
        <v>2567</v>
      </c>
      <c r="C106" s="95" t="s">
        <v>230</v>
      </c>
      <c r="E106" s="96" t="s">
        <v>3447</v>
      </c>
      <c r="F106" s="77" t="s">
        <v>4878</v>
      </c>
      <c r="G106" s="102">
        <v>4008</v>
      </c>
      <c r="H106" s="78" t="s">
        <v>668</v>
      </c>
      <c r="I106" s="78" t="s">
        <v>2755</v>
      </c>
      <c r="L106" s="96"/>
    </row>
    <row r="107" spans="1:12" ht="30">
      <c r="A107" s="95" t="s">
        <v>223</v>
      </c>
      <c r="B107" s="109" t="s">
        <v>2567</v>
      </c>
      <c r="C107" s="95" t="s">
        <v>308</v>
      </c>
      <c r="E107" s="96" t="s">
        <v>4053</v>
      </c>
      <c r="F107" s="77" t="s">
        <v>4878</v>
      </c>
      <c r="G107" s="102">
        <v>3909</v>
      </c>
      <c r="H107" s="78" t="s">
        <v>4053</v>
      </c>
      <c r="I107" s="78" t="s">
        <v>726</v>
      </c>
      <c r="L107" s="96"/>
    </row>
    <row r="108" spans="1:12" ht="45">
      <c r="A108" s="77" t="s">
        <v>322</v>
      </c>
      <c r="B108" s="77" t="s">
        <v>323</v>
      </c>
      <c r="C108" s="77" t="s">
        <v>324</v>
      </c>
      <c r="D108" s="77" t="s">
        <v>325</v>
      </c>
      <c r="E108" s="77" t="s">
        <v>4045</v>
      </c>
      <c r="F108" s="77" t="s">
        <v>4878</v>
      </c>
      <c r="G108" s="102">
        <v>4330</v>
      </c>
      <c r="H108" s="78" t="s">
        <v>1639</v>
      </c>
      <c r="I108" s="78" t="s">
        <v>49</v>
      </c>
    </row>
    <row r="109" spans="1:12" ht="30">
      <c r="A109" s="95" t="s">
        <v>208</v>
      </c>
      <c r="B109" s="3" t="s">
        <v>323</v>
      </c>
      <c r="C109" s="95" t="s">
        <v>291</v>
      </c>
      <c r="E109" s="96" t="s">
        <v>4346</v>
      </c>
      <c r="F109" s="77" t="s">
        <v>4878</v>
      </c>
      <c r="G109" s="102">
        <v>4681</v>
      </c>
      <c r="H109" s="78" t="s">
        <v>4093</v>
      </c>
      <c r="I109" s="78" t="s">
        <v>2755</v>
      </c>
      <c r="L109" s="96"/>
    </row>
    <row r="110" spans="1:12" ht="45">
      <c r="A110" s="15" t="s">
        <v>728</v>
      </c>
      <c r="B110" s="15" t="s">
        <v>729</v>
      </c>
      <c r="C110" s="15" t="s">
        <v>730</v>
      </c>
      <c r="D110" s="15"/>
      <c r="E110" s="15" t="s">
        <v>4067</v>
      </c>
      <c r="F110" s="15" t="s">
        <v>4878</v>
      </c>
      <c r="G110" s="31">
        <v>4101</v>
      </c>
      <c r="H110" s="80" t="s">
        <v>3584</v>
      </c>
      <c r="I110" s="16" t="s">
        <v>1204</v>
      </c>
      <c r="J110" s="15"/>
      <c r="K110" s="20"/>
      <c r="L110" s="20" t="s">
        <v>731</v>
      </c>
    </row>
    <row r="111" spans="1:12">
      <c r="A111" s="15" t="s">
        <v>732</v>
      </c>
      <c r="B111" s="15" t="s">
        <v>729</v>
      </c>
      <c r="C111" s="15" t="s">
        <v>733</v>
      </c>
      <c r="D111" s="15"/>
      <c r="E111" s="15" t="s">
        <v>5021</v>
      </c>
      <c r="F111" s="15" t="s">
        <v>4878</v>
      </c>
      <c r="G111" s="31">
        <v>4556</v>
      </c>
      <c r="H111" s="80" t="s">
        <v>4110</v>
      </c>
      <c r="I111" s="80" t="s">
        <v>2755</v>
      </c>
      <c r="J111" s="15" t="s">
        <v>734</v>
      </c>
      <c r="K111" s="20"/>
      <c r="L111" s="20"/>
    </row>
    <row r="112" spans="1:12" ht="45">
      <c r="A112" s="15" t="s">
        <v>815</v>
      </c>
      <c r="B112" s="15" t="s">
        <v>729</v>
      </c>
      <c r="C112" s="15" t="s">
        <v>816</v>
      </c>
      <c r="D112" s="15" t="s">
        <v>817</v>
      </c>
      <c r="E112" s="15" t="s">
        <v>4067</v>
      </c>
      <c r="F112" s="15" t="s">
        <v>4878</v>
      </c>
      <c r="G112" s="31">
        <v>4104</v>
      </c>
      <c r="H112" s="80" t="s">
        <v>3584</v>
      </c>
      <c r="I112" s="16" t="s">
        <v>1204</v>
      </c>
      <c r="J112" s="15"/>
      <c r="K112" s="20"/>
      <c r="L112" s="20"/>
    </row>
    <row r="113" spans="1:12" ht="45">
      <c r="A113" s="15" t="s">
        <v>818</v>
      </c>
      <c r="B113" s="15" t="s">
        <v>729</v>
      </c>
      <c r="C113" s="15" t="s">
        <v>819</v>
      </c>
      <c r="D113" s="15" t="s">
        <v>820</v>
      </c>
      <c r="E113" s="15" t="s">
        <v>4144</v>
      </c>
      <c r="F113" s="15" t="s">
        <v>4878</v>
      </c>
      <c r="G113" s="31">
        <v>4401</v>
      </c>
      <c r="H113" s="80" t="s">
        <v>394</v>
      </c>
      <c r="I113" s="80" t="s">
        <v>1637</v>
      </c>
      <c r="J113" s="15" t="s">
        <v>821</v>
      </c>
      <c r="K113" s="20"/>
      <c r="L113" s="20"/>
    </row>
    <row r="114" spans="1:12" ht="30">
      <c r="A114" s="15" t="s">
        <v>822</v>
      </c>
      <c r="B114" s="15" t="s">
        <v>729</v>
      </c>
      <c r="C114" s="15" t="s">
        <v>823</v>
      </c>
      <c r="D114" s="15"/>
      <c r="E114" s="15" t="s">
        <v>824</v>
      </c>
      <c r="F114" s="15" t="s">
        <v>4878</v>
      </c>
      <c r="G114" s="31">
        <v>4981</v>
      </c>
      <c r="H114" s="80" t="s">
        <v>4163</v>
      </c>
      <c r="I114" s="80" t="s">
        <v>2668</v>
      </c>
      <c r="J114" s="15" t="s">
        <v>825</v>
      </c>
      <c r="K114" s="20"/>
      <c r="L114" s="20"/>
    </row>
    <row r="115" spans="1:12" ht="45">
      <c r="A115" s="15" t="s">
        <v>871</v>
      </c>
      <c r="B115" s="15" t="s">
        <v>729</v>
      </c>
      <c r="C115" s="15" t="s">
        <v>3651</v>
      </c>
      <c r="D115" s="15"/>
      <c r="E115" s="15" t="s">
        <v>826</v>
      </c>
      <c r="F115" s="15" t="s">
        <v>4878</v>
      </c>
      <c r="G115" s="31">
        <v>3905</v>
      </c>
      <c r="H115" s="80" t="s">
        <v>4053</v>
      </c>
      <c r="I115" s="80" t="s">
        <v>726</v>
      </c>
      <c r="J115" s="15"/>
      <c r="K115" s="20" t="s">
        <v>827</v>
      </c>
      <c r="L115" s="20" t="s">
        <v>828</v>
      </c>
    </row>
    <row r="116" spans="1:12" ht="45">
      <c r="A116" s="15" t="s">
        <v>829</v>
      </c>
      <c r="B116" s="15" t="s">
        <v>729</v>
      </c>
      <c r="C116" s="15" t="s">
        <v>830</v>
      </c>
      <c r="D116" s="15" t="s">
        <v>817</v>
      </c>
      <c r="E116" s="15" t="s">
        <v>4067</v>
      </c>
      <c r="F116" s="15" t="s">
        <v>4878</v>
      </c>
      <c r="G116" s="31">
        <v>4104</v>
      </c>
      <c r="H116" s="80" t="s">
        <v>3584</v>
      </c>
      <c r="I116" s="16" t="s">
        <v>1204</v>
      </c>
      <c r="J116" s="15"/>
      <c r="K116" s="20"/>
      <c r="L116" s="20"/>
    </row>
    <row r="117" spans="1:12" ht="60">
      <c r="A117" s="15" t="s">
        <v>831</v>
      </c>
      <c r="B117" s="15" t="s">
        <v>729</v>
      </c>
      <c r="C117" s="15" t="s">
        <v>872</v>
      </c>
      <c r="D117" s="15" t="s">
        <v>858</v>
      </c>
      <c r="E117" s="15" t="s">
        <v>4144</v>
      </c>
      <c r="F117" s="15" t="s">
        <v>4878</v>
      </c>
      <c r="G117" s="31">
        <v>4401</v>
      </c>
      <c r="H117" s="80" t="s">
        <v>394</v>
      </c>
      <c r="I117" s="80" t="s">
        <v>1637</v>
      </c>
      <c r="J117" s="15"/>
      <c r="K117" s="20"/>
      <c r="L117" s="20"/>
    </row>
    <row r="118" spans="1:12" s="97" customFormat="1">
      <c r="A118" s="15" t="s">
        <v>832</v>
      </c>
      <c r="B118" s="15" t="s">
        <v>729</v>
      </c>
      <c r="C118" s="15" t="s">
        <v>1037</v>
      </c>
      <c r="D118" s="15"/>
      <c r="E118" s="15" t="s">
        <v>3453</v>
      </c>
      <c r="F118" s="15" t="s">
        <v>4878</v>
      </c>
      <c r="G118" s="31">
        <v>4562</v>
      </c>
      <c r="H118" s="80" t="s">
        <v>668</v>
      </c>
      <c r="I118" s="80" t="s">
        <v>2755</v>
      </c>
      <c r="J118" s="49" t="s">
        <v>1038</v>
      </c>
      <c r="K118" s="20"/>
      <c r="L118" s="15"/>
    </row>
    <row r="119" spans="1:12" ht="45">
      <c r="A119" s="15" t="s">
        <v>833</v>
      </c>
      <c r="B119" s="15" t="s">
        <v>729</v>
      </c>
      <c r="C119" s="15" t="s">
        <v>834</v>
      </c>
      <c r="D119" s="15" t="s">
        <v>835</v>
      </c>
      <c r="E119" s="15" t="s">
        <v>4086</v>
      </c>
      <c r="F119" s="15" t="s">
        <v>4878</v>
      </c>
      <c r="G119" s="31">
        <v>4106</v>
      </c>
      <c r="H119" s="80" t="s">
        <v>3584</v>
      </c>
      <c r="I119" s="80" t="s">
        <v>1204</v>
      </c>
      <c r="J119" s="15"/>
      <c r="K119" s="15"/>
      <c r="L119" s="15"/>
    </row>
    <row r="120" spans="1:12" ht="45">
      <c r="A120" s="15" t="s">
        <v>836</v>
      </c>
      <c r="B120" s="15" t="s">
        <v>729</v>
      </c>
      <c r="C120" s="15" t="s">
        <v>837</v>
      </c>
      <c r="D120" s="15"/>
      <c r="E120" s="15" t="s">
        <v>4067</v>
      </c>
      <c r="F120" s="15" t="s">
        <v>4878</v>
      </c>
      <c r="G120" s="31">
        <v>4112</v>
      </c>
      <c r="H120" s="80" t="s">
        <v>3584</v>
      </c>
      <c r="I120" s="80" t="s">
        <v>1204</v>
      </c>
      <c r="J120" s="15"/>
      <c r="K120" s="15"/>
      <c r="L120" s="20" t="s">
        <v>838</v>
      </c>
    </row>
    <row r="121" spans="1:12" ht="60">
      <c r="A121" s="15" t="s">
        <v>853</v>
      </c>
      <c r="B121" s="15" t="s">
        <v>729</v>
      </c>
      <c r="C121" s="15" t="s">
        <v>854</v>
      </c>
      <c r="D121" s="15"/>
      <c r="E121" s="15" t="s">
        <v>3542</v>
      </c>
      <c r="F121" s="15" t="s">
        <v>4878</v>
      </c>
      <c r="G121" s="31">
        <v>4107</v>
      </c>
      <c r="H121" s="80" t="s">
        <v>3584</v>
      </c>
      <c r="I121" s="16" t="s">
        <v>1204</v>
      </c>
      <c r="J121" s="15" t="s">
        <v>855</v>
      </c>
      <c r="K121" s="20" t="s">
        <v>856</v>
      </c>
      <c r="L121" s="20" t="s">
        <v>857</v>
      </c>
    </row>
    <row r="122" spans="1:12" s="97" customFormat="1" ht="30">
      <c r="A122" s="15" t="s">
        <v>911</v>
      </c>
      <c r="B122" s="15" t="s">
        <v>1179</v>
      </c>
      <c r="C122" s="15" t="s">
        <v>3144</v>
      </c>
      <c r="D122" s="3"/>
      <c r="E122" s="15" t="s">
        <v>4705</v>
      </c>
      <c r="F122" s="15" t="s">
        <v>4878</v>
      </c>
      <c r="G122" s="31">
        <v>4421</v>
      </c>
      <c r="H122" s="80" t="s">
        <v>4163</v>
      </c>
      <c r="I122" s="80" t="s">
        <v>2668</v>
      </c>
      <c r="J122" s="15"/>
      <c r="K122" s="20"/>
      <c r="L122" s="20"/>
    </row>
    <row r="123" spans="1:12" ht="30">
      <c r="A123" s="5" t="s">
        <v>2986</v>
      </c>
      <c r="B123" s="5" t="s">
        <v>1074</v>
      </c>
      <c r="C123" s="5" t="s">
        <v>5016</v>
      </c>
      <c r="D123" s="5"/>
      <c r="E123" s="5" t="s">
        <v>5005</v>
      </c>
      <c r="F123" s="5" t="s">
        <v>4878</v>
      </c>
      <c r="G123" s="6">
        <v>4537</v>
      </c>
      <c r="H123" s="23" t="s">
        <v>4110</v>
      </c>
      <c r="I123" s="5" t="s">
        <v>2755</v>
      </c>
      <c r="J123" s="5" t="s">
        <v>2586</v>
      </c>
      <c r="K123" s="7" t="s">
        <v>2587</v>
      </c>
      <c r="L123" s="7" t="s">
        <v>2588</v>
      </c>
    </row>
    <row r="124" spans="1:12" ht="30">
      <c r="A124" s="33" t="s">
        <v>3211</v>
      </c>
      <c r="B124" s="5" t="s">
        <v>1074</v>
      </c>
      <c r="C124" s="33" t="s">
        <v>3293</v>
      </c>
      <c r="D124" s="17" t="s">
        <v>3294</v>
      </c>
      <c r="E124" s="33" t="s">
        <v>3295</v>
      </c>
      <c r="F124" s="33" t="s">
        <v>4878</v>
      </c>
      <c r="G124" s="34">
        <v>4402</v>
      </c>
      <c r="H124" s="33" t="s">
        <v>394</v>
      </c>
      <c r="I124" s="90" t="s">
        <v>1637</v>
      </c>
      <c r="J124" s="17" t="s">
        <v>370</v>
      </c>
      <c r="K124" s="17"/>
      <c r="L124" s="41" t="s">
        <v>371</v>
      </c>
    </row>
    <row r="125" spans="1:12">
      <c r="A125" s="18" t="s">
        <v>3642</v>
      </c>
      <c r="B125" s="18" t="s">
        <v>1074</v>
      </c>
      <c r="C125" s="18" t="s">
        <v>3643</v>
      </c>
      <c r="D125" s="18" t="s">
        <v>3644</v>
      </c>
      <c r="E125" s="18" t="s">
        <v>3645</v>
      </c>
      <c r="F125" s="5" t="s">
        <v>4878</v>
      </c>
      <c r="G125" s="50">
        <v>1701</v>
      </c>
      <c r="H125" s="83" t="s">
        <v>1203</v>
      </c>
      <c r="I125" s="83" t="s">
        <v>1203</v>
      </c>
      <c r="J125" s="50"/>
      <c r="K125" s="50"/>
      <c r="L125" s="50"/>
    </row>
    <row r="126" spans="1:12" ht="30">
      <c r="A126" s="108" t="s">
        <v>1093</v>
      </c>
      <c r="B126" s="21" t="s">
        <v>1074</v>
      </c>
      <c r="C126" s="108" t="s">
        <v>5282</v>
      </c>
      <c r="D126" s="18"/>
      <c r="E126" s="21" t="s">
        <v>3727</v>
      </c>
      <c r="F126" s="9" t="s">
        <v>4878</v>
      </c>
      <c r="G126" s="22" t="s">
        <v>3848</v>
      </c>
      <c r="H126" s="82" t="s">
        <v>3764</v>
      </c>
      <c r="I126" s="82" t="s">
        <v>1202</v>
      </c>
      <c r="J126" s="110" t="s">
        <v>5283</v>
      </c>
      <c r="K126" s="22"/>
      <c r="L126" s="22"/>
    </row>
    <row r="127" spans="1:12" ht="30">
      <c r="A127" s="9" t="s">
        <v>5152</v>
      </c>
      <c r="B127" s="5" t="s">
        <v>1074</v>
      </c>
      <c r="C127" s="9" t="s">
        <v>5211</v>
      </c>
      <c r="D127" s="5"/>
      <c r="E127" s="9" t="s">
        <v>5212</v>
      </c>
      <c r="F127" s="9" t="s">
        <v>4878</v>
      </c>
      <c r="G127" s="19">
        <v>4675</v>
      </c>
      <c r="H127" s="9" t="s">
        <v>4163</v>
      </c>
      <c r="I127" s="5" t="s">
        <v>2668</v>
      </c>
      <c r="J127" s="5" t="s">
        <v>2777</v>
      </c>
      <c r="K127" s="7" t="s">
        <v>2778</v>
      </c>
      <c r="L127" s="7" t="s">
        <v>2779</v>
      </c>
    </row>
    <row r="128" spans="1:12" ht="30">
      <c r="A128" s="5" t="s">
        <v>1176</v>
      </c>
      <c r="B128" s="5" t="s">
        <v>1174</v>
      </c>
      <c r="C128" s="5"/>
      <c r="D128" s="5"/>
      <c r="E128" s="5"/>
      <c r="F128" s="74" t="s">
        <v>4878</v>
      </c>
      <c r="G128" s="6"/>
      <c r="H128" s="29"/>
      <c r="I128" s="5"/>
      <c r="J128" s="5"/>
      <c r="K128" s="7" t="s">
        <v>1178</v>
      </c>
      <c r="L128" s="7" t="s">
        <v>1177</v>
      </c>
    </row>
    <row r="129" spans="1:12" ht="30">
      <c r="A129" s="95" t="s">
        <v>127</v>
      </c>
      <c r="B129" s="77" t="s">
        <v>1174</v>
      </c>
      <c r="C129" s="95"/>
      <c r="E129" s="96" t="s">
        <v>4485</v>
      </c>
      <c r="F129" s="77" t="s">
        <v>4878</v>
      </c>
      <c r="G129" s="102">
        <v>4619</v>
      </c>
      <c r="H129" s="78" t="s">
        <v>4380</v>
      </c>
      <c r="I129" s="78" t="s">
        <v>2668</v>
      </c>
      <c r="L129" s="96"/>
    </row>
    <row r="130" spans="1:12" ht="30">
      <c r="A130" s="72" t="s">
        <v>3597</v>
      </c>
      <c r="B130" s="25" t="s">
        <v>1174</v>
      </c>
      <c r="C130" s="48" t="s">
        <v>3598</v>
      </c>
      <c r="E130" s="9" t="s">
        <v>3599</v>
      </c>
      <c r="F130" s="24" t="s">
        <v>4878</v>
      </c>
      <c r="G130" s="19">
        <v>4289</v>
      </c>
      <c r="H130" s="24" t="s">
        <v>3764</v>
      </c>
      <c r="I130" s="88" t="s">
        <v>1202</v>
      </c>
      <c r="J130" s="49" t="s">
        <v>1127</v>
      </c>
      <c r="K130" s="26" t="s">
        <v>1126</v>
      </c>
      <c r="L130" s="62" t="s">
        <v>1125</v>
      </c>
    </row>
    <row r="131" spans="1:12" ht="30">
      <c r="A131" s="3" t="s">
        <v>4606</v>
      </c>
      <c r="B131" s="5" t="s">
        <v>1174</v>
      </c>
      <c r="C131" s="3" t="s">
        <v>4607</v>
      </c>
      <c r="D131" s="3" t="s">
        <v>4044</v>
      </c>
      <c r="E131" s="3" t="s">
        <v>4423</v>
      </c>
      <c r="F131" s="3" t="s">
        <v>4878</v>
      </c>
      <c r="G131" s="4" t="s">
        <v>4424</v>
      </c>
      <c r="H131" s="9" t="s">
        <v>1106</v>
      </c>
      <c r="I131" s="5" t="s">
        <v>1202</v>
      </c>
      <c r="J131" s="3" t="s">
        <v>2179</v>
      </c>
      <c r="K131" s="3" t="s">
        <v>2029</v>
      </c>
      <c r="L131" s="3" t="s">
        <v>2466</v>
      </c>
    </row>
    <row r="132" spans="1:12" ht="30">
      <c r="A132" s="9" t="s">
        <v>3426</v>
      </c>
      <c r="B132" s="5" t="s">
        <v>1174</v>
      </c>
      <c r="C132" s="9"/>
      <c r="D132" s="9"/>
      <c r="E132" s="9" t="s">
        <v>3461</v>
      </c>
      <c r="F132" s="5" t="s">
        <v>4878</v>
      </c>
      <c r="G132" s="19" t="s">
        <v>3462</v>
      </c>
      <c r="H132" s="81" t="s">
        <v>668</v>
      </c>
      <c r="I132" s="81" t="s">
        <v>2755</v>
      </c>
      <c r="J132" s="19"/>
      <c r="K132" s="19"/>
      <c r="L132" s="19"/>
    </row>
    <row r="133" spans="1:12" ht="45">
      <c r="A133" s="5" t="s">
        <v>3668</v>
      </c>
      <c r="B133" s="5" t="s">
        <v>1174</v>
      </c>
      <c r="C133" s="5" t="s">
        <v>3669</v>
      </c>
      <c r="D133" s="5"/>
      <c r="E133" s="5" t="s">
        <v>4067</v>
      </c>
      <c r="F133" s="5" t="s">
        <v>4878</v>
      </c>
      <c r="G133" s="6" t="s">
        <v>4101</v>
      </c>
      <c r="H133" s="5" t="s">
        <v>3584</v>
      </c>
      <c r="I133" s="6" t="s">
        <v>1204</v>
      </c>
      <c r="J133" s="5" t="s">
        <v>1297</v>
      </c>
      <c r="K133" s="7" t="s">
        <v>1298</v>
      </c>
      <c r="L133" s="7" t="s">
        <v>1299</v>
      </c>
    </row>
    <row r="134" spans="1:12" ht="30">
      <c r="A134" s="9" t="s">
        <v>5256</v>
      </c>
      <c r="B134" s="5" t="s">
        <v>1174</v>
      </c>
      <c r="C134" s="49" t="s">
        <v>1072</v>
      </c>
      <c r="D134" s="5"/>
      <c r="E134" s="49" t="s">
        <v>4259</v>
      </c>
      <c r="F134" s="9" t="s">
        <v>4878</v>
      </c>
      <c r="G134" s="34">
        <v>4756</v>
      </c>
      <c r="H134" s="9" t="s">
        <v>2938</v>
      </c>
      <c r="I134" s="9" t="s">
        <v>2938</v>
      </c>
      <c r="J134" s="5"/>
      <c r="K134" s="5"/>
      <c r="L134" s="7" t="s">
        <v>2847</v>
      </c>
    </row>
    <row r="135" spans="1:12" ht="45">
      <c r="A135" s="5" t="s">
        <v>3709</v>
      </c>
      <c r="B135" s="5" t="s">
        <v>1174</v>
      </c>
      <c r="C135" s="5" t="s">
        <v>1289</v>
      </c>
      <c r="D135" s="5"/>
      <c r="E135" s="5" t="s">
        <v>3501</v>
      </c>
      <c r="F135" s="5" t="s">
        <v>4878</v>
      </c>
      <c r="G135" s="6">
        <v>4210</v>
      </c>
      <c r="H135" s="74" t="s">
        <v>1106</v>
      </c>
      <c r="I135" s="74" t="s">
        <v>1202</v>
      </c>
      <c r="J135" s="5" t="s">
        <v>1840</v>
      </c>
      <c r="K135" s="7" t="s">
        <v>1841</v>
      </c>
      <c r="L135" s="38" t="s">
        <v>1290</v>
      </c>
    </row>
    <row r="136" spans="1:12" ht="30">
      <c r="A136" s="5" t="s">
        <v>3019</v>
      </c>
      <c r="B136" s="5" t="s">
        <v>1174</v>
      </c>
      <c r="C136" s="5" t="s">
        <v>2972</v>
      </c>
      <c r="D136" s="5"/>
      <c r="E136" s="5" t="s">
        <v>4578</v>
      </c>
      <c r="F136" s="5" t="s">
        <v>4878</v>
      </c>
      <c r="G136" s="6">
        <v>4938</v>
      </c>
      <c r="H136" s="29" t="s">
        <v>4168</v>
      </c>
      <c r="I136" s="5" t="s">
        <v>1202</v>
      </c>
      <c r="J136" s="5"/>
      <c r="K136" s="7" t="s">
        <v>1322</v>
      </c>
      <c r="L136" s="7" t="s">
        <v>1640</v>
      </c>
    </row>
    <row r="137" spans="1:12" ht="45">
      <c r="A137" s="3" t="s">
        <v>4661</v>
      </c>
      <c r="B137" s="5" t="s">
        <v>1174</v>
      </c>
      <c r="C137" s="77" t="s">
        <v>33</v>
      </c>
      <c r="D137" s="3" t="s">
        <v>4044</v>
      </c>
      <c r="E137" s="3" t="s">
        <v>4067</v>
      </c>
      <c r="F137" s="3" t="s">
        <v>4878</v>
      </c>
      <c r="G137" s="78" t="s">
        <v>34</v>
      </c>
      <c r="H137" s="77" t="s">
        <v>3584</v>
      </c>
      <c r="I137" s="77" t="s">
        <v>1204</v>
      </c>
      <c r="J137" s="3" t="s">
        <v>4044</v>
      </c>
      <c r="K137" s="3" t="s">
        <v>4078</v>
      </c>
      <c r="L137" s="3" t="s">
        <v>2350</v>
      </c>
    </row>
    <row r="138" spans="1:12" ht="30">
      <c r="A138" s="17" t="s">
        <v>3419</v>
      </c>
      <c r="B138" s="17" t="s">
        <v>1174</v>
      </c>
      <c r="C138" s="17" t="s">
        <v>4437</v>
      </c>
      <c r="D138" s="17"/>
      <c r="E138" s="17" t="s">
        <v>3611</v>
      </c>
      <c r="F138" s="17" t="s">
        <v>4878</v>
      </c>
      <c r="G138" s="31">
        <v>4287</v>
      </c>
      <c r="H138" s="54" t="s">
        <v>668</v>
      </c>
      <c r="I138" s="90" t="s">
        <v>2755</v>
      </c>
      <c r="J138" s="17"/>
      <c r="K138" s="17" t="s">
        <v>554</v>
      </c>
      <c r="L138" s="17" t="s">
        <v>555</v>
      </c>
    </row>
    <row r="139" spans="1:12" ht="30">
      <c r="A139" s="9" t="s">
        <v>3825</v>
      </c>
      <c r="B139" s="9" t="s">
        <v>1174</v>
      </c>
      <c r="C139" s="9" t="s">
        <v>3826</v>
      </c>
      <c r="D139" s="5" t="s">
        <v>1182</v>
      </c>
      <c r="E139" s="9" t="s">
        <v>3690</v>
      </c>
      <c r="F139" s="9" t="s">
        <v>4878</v>
      </c>
      <c r="G139" s="19" t="s">
        <v>1172</v>
      </c>
      <c r="H139" s="9" t="s">
        <v>1106</v>
      </c>
      <c r="I139" s="5" t="s">
        <v>1202</v>
      </c>
      <c r="J139" s="5" t="s">
        <v>1183</v>
      </c>
      <c r="K139" s="5"/>
      <c r="L139" s="5"/>
    </row>
    <row r="140" spans="1:12" ht="45">
      <c r="A140" s="5" t="s">
        <v>1395</v>
      </c>
      <c r="B140" s="5" t="s">
        <v>1174</v>
      </c>
      <c r="C140" s="5" t="s">
        <v>1396</v>
      </c>
      <c r="D140" s="5"/>
      <c r="E140" s="5" t="s">
        <v>4071</v>
      </c>
      <c r="F140" s="5" t="s">
        <v>4878</v>
      </c>
      <c r="G140" s="6" t="s">
        <v>4072</v>
      </c>
      <c r="H140" s="5" t="s">
        <v>3584</v>
      </c>
      <c r="I140" s="6" t="s">
        <v>1204</v>
      </c>
      <c r="J140" s="5"/>
      <c r="K140" s="5" t="s">
        <v>1397</v>
      </c>
      <c r="L140" s="7" t="s">
        <v>1398</v>
      </c>
    </row>
    <row r="141" spans="1:12" ht="45">
      <c r="A141" s="95" t="s">
        <v>217</v>
      </c>
      <c r="B141" s="77" t="s">
        <v>1174</v>
      </c>
      <c r="C141" s="95" t="s">
        <v>303</v>
      </c>
      <c r="E141" s="96" t="s">
        <v>3101</v>
      </c>
      <c r="F141" s="77" t="s">
        <v>4878</v>
      </c>
      <c r="G141" s="102">
        <v>4901</v>
      </c>
      <c r="H141" s="78" t="s">
        <v>1639</v>
      </c>
      <c r="I141" s="78" t="s">
        <v>49</v>
      </c>
      <c r="L141" s="96"/>
    </row>
    <row r="142" spans="1:12" ht="30">
      <c r="A142" s="9" t="s">
        <v>5166</v>
      </c>
      <c r="B142" s="9" t="s">
        <v>1174</v>
      </c>
      <c r="C142" s="9" t="s">
        <v>2562</v>
      </c>
      <c r="D142" s="5"/>
      <c r="E142" s="9" t="s">
        <v>5234</v>
      </c>
      <c r="F142" s="9" t="s">
        <v>4878</v>
      </c>
      <c r="G142" s="19">
        <v>4605</v>
      </c>
      <c r="H142" s="9" t="s">
        <v>4163</v>
      </c>
      <c r="I142" s="5" t="s">
        <v>2668</v>
      </c>
      <c r="J142" s="19"/>
      <c r="K142" s="19"/>
      <c r="L142" s="19"/>
    </row>
    <row r="143" spans="1:12" ht="30">
      <c r="A143" s="5" t="s">
        <v>1630</v>
      </c>
      <c r="B143" s="5" t="s">
        <v>1174</v>
      </c>
      <c r="C143" s="5" t="s">
        <v>1631</v>
      </c>
      <c r="D143" s="5"/>
      <c r="E143" s="5" t="s">
        <v>3630</v>
      </c>
      <c r="F143" s="5" t="s">
        <v>4878</v>
      </c>
      <c r="G143" s="6">
        <v>4443</v>
      </c>
      <c r="H143" s="29" t="s">
        <v>1576</v>
      </c>
      <c r="I143" s="29" t="s">
        <v>1637</v>
      </c>
      <c r="J143" s="5"/>
      <c r="K143" s="7" t="s">
        <v>1632</v>
      </c>
      <c r="L143" s="5" t="s">
        <v>1633</v>
      </c>
    </row>
    <row r="144" spans="1:12" ht="45">
      <c r="A144" s="77" t="s">
        <v>78</v>
      </c>
      <c r="B144" s="77" t="s">
        <v>2582</v>
      </c>
      <c r="C144" s="77" t="s">
        <v>77</v>
      </c>
      <c r="E144" s="77" t="s">
        <v>4045</v>
      </c>
      <c r="F144" s="77" t="s">
        <v>4878</v>
      </c>
      <c r="G144" s="4">
        <v>4332</v>
      </c>
      <c r="H144" s="78" t="s">
        <v>1639</v>
      </c>
      <c r="I144" s="78" t="s">
        <v>49</v>
      </c>
      <c r="K144" s="100" t="s">
        <v>5237</v>
      </c>
      <c r="L144" s="4" t="s">
        <v>5236</v>
      </c>
    </row>
    <row r="145" spans="1:12" ht="45">
      <c r="A145" s="5" t="s">
        <v>1088</v>
      </c>
      <c r="B145" s="5" t="s">
        <v>2582</v>
      </c>
      <c r="C145" s="5" t="s">
        <v>1536</v>
      </c>
      <c r="D145" s="5"/>
      <c r="E145" s="5" t="s">
        <v>4067</v>
      </c>
      <c r="F145" s="5" t="s">
        <v>4878</v>
      </c>
      <c r="G145" s="6">
        <v>4104</v>
      </c>
      <c r="H145" s="5" t="s">
        <v>3584</v>
      </c>
      <c r="I145" s="6" t="s">
        <v>1204</v>
      </c>
      <c r="J145" s="5"/>
      <c r="K145" s="7" t="s">
        <v>1537</v>
      </c>
      <c r="L145" s="5" t="s">
        <v>1538</v>
      </c>
    </row>
    <row r="146" spans="1:12">
      <c r="A146" s="105" t="s">
        <v>2923</v>
      </c>
      <c r="B146" s="5" t="s">
        <v>2582</v>
      </c>
      <c r="C146" s="105" t="s">
        <v>5280</v>
      </c>
      <c r="D146" s="9"/>
      <c r="E146" s="9" t="s">
        <v>2978</v>
      </c>
      <c r="F146" s="29" t="s">
        <v>4878</v>
      </c>
      <c r="G146" s="19">
        <v>4785</v>
      </c>
      <c r="H146" s="9" t="s">
        <v>2938</v>
      </c>
      <c r="I146" s="9" t="s">
        <v>2938</v>
      </c>
      <c r="J146" s="5" t="s">
        <v>1099</v>
      </c>
      <c r="K146" s="5"/>
      <c r="L146" s="5"/>
    </row>
    <row r="147" spans="1:12" ht="30">
      <c r="A147" s="5" t="s">
        <v>5068</v>
      </c>
      <c r="B147" s="5" t="s">
        <v>2582</v>
      </c>
      <c r="C147" s="5" t="s">
        <v>5107</v>
      </c>
      <c r="D147" s="5"/>
      <c r="E147" s="5" t="s">
        <v>4486</v>
      </c>
      <c r="F147" s="5" t="s">
        <v>4878</v>
      </c>
      <c r="G147" s="6">
        <v>4856</v>
      </c>
      <c r="H147" s="5" t="s">
        <v>4093</v>
      </c>
      <c r="I147" s="5" t="s">
        <v>2755</v>
      </c>
      <c r="J147" s="5" t="s">
        <v>2687</v>
      </c>
      <c r="K147" s="7" t="s">
        <v>2688</v>
      </c>
      <c r="L147" s="7" t="s">
        <v>2689</v>
      </c>
    </row>
    <row r="148" spans="1:12" ht="45">
      <c r="A148" s="5" t="s">
        <v>1218</v>
      </c>
      <c r="B148" s="5" t="s">
        <v>2582</v>
      </c>
      <c r="C148" s="5" t="s">
        <v>945</v>
      </c>
      <c r="D148" s="5" t="s">
        <v>1219</v>
      </c>
      <c r="E148" s="5" t="s">
        <v>4790</v>
      </c>
      <c r="F148" s="5" t="s">
        <v>4878</v>
      </c>
      <c r="G148" s="6">
        <v>4236</v>
      </c>
      <c r="H148" s="29" t="s">
        <v>1106</v>
      </c>
      <c r="I148" s="5" t="s">
        <v>1202</v>
      </c>
      <c r="J148" s="5" t="s">
        <v>1220</v>
      </c>
      <c r="K148" s="5" t="s">
        <v>1221</v>
      </c>
      <c r="L148" s="5" t="s">
        <v>1222</v>
      </c>
    </row>
    <row r="149" spans="1:12" ht="30">
      <c r="A149" s="5" t="s">
        <v>5055</v>
      </c>
      <c r="B149" s="5" t="s">
        <v>2582</v>
      </c>
      <c r="C149" s="5" t="s">
        <v>5089</v>
      </c>
      <c r="D149" s="5" t="s">
        <v>5088</v>
      </c>
      <c r="E149" s="5" t="s">
        <v>4400</v>
      </c>
      <c r="F149" s="5" t="s">
        <v>4878</v>
      </c>
      <c r="G149" s="6">
        <v>4843</v>
      </c>
      <c r="H149" s="5" t="s">
        <v>4093</v>
      </c>
      <c r="I149" s="5" t="s">
        <v>2755</v>
      </c>
      <c r="J149" s="5" t="s">
        <v>2761</v>
      </c>
      <c r="K149" s="5" t="s">
        <v>2762</v>
      </c>
      <c r="L149" s="5" t="s">
        <v>2763</v>
      </c>
    </row>
    <row r="150" spans="1:12" ht="30">
      <c r="A150" s="9" t="s">
        <v>1044</v>
      </c>
      <c r="B150" s="9" t="s">
        <v>2582</v>
      </c>
      <c r="C150" s="75" t="s">
        <v>4103</v>
      </c>
      <c r="D150" s="5"/>
      <c r="E150" s="9" t="s">
        <v>5076</v>
      </c>
      <c r="F150" s="9" t="s">
        <v>4878</v>
      </c>
      <c r="G150" s="19">
        <v>4693</v>
      </c>
      <c r="H150" s="9" t="s">
        <v>4163</v>
      </c>
      <c r="I150" s="5" t="s">
        <v>2668</v>
      </c>
      <c r="J150" s="5"/>
      <c r="K150" s="5"/>
      <c r="L150" s="5"/>
    </row>
    <row r="151" spans="1:12" ht="30">
      <c r="A151" s="5" t="s">
        <v>22</v>
      </c>
      <c r="B151" s="5" t="s">
        <v>2582</v>
      </c>
      <c r="C151" s="5" t="s">
        <v>5015</v>
      </c>
      <c r="D151" s="5"/>
      <c r="E151" s="5" t="s">
        <v>4525</v>
      </c>
      <c r="F151" s="5" t="s">
        <v>4878</v>
      </c>
      <c r="G151" s="6">
        <v>4578</v>
      </c>
      <c r="H151" s="5" t="s">
        <v>4110</v>
      </c>
      <c r="I151" s="5" t="s">
        <v>2755</v>
      </c>
      <c r="J151" s="5" t="s">
        <v>2583</v>
      </c>
      <c r="K151" s="7" t="s">
        <v>2584</v>
      </c>
      <c r="L151" s="7" t="s">
        <v>2585</v>
      </c>
    </row>
    <row r="152" spans="1:12" ht="30">
      <c r="A152" s="95" t="s">
        <v>130</v>
      </c>
      <c r="B152" s="3" t="s">
        <v>2582</v>
      </c>
      <c r="C152" s="95" t="s">
        <v>236</v>
      </c>
      <c r="E152" s="96" t="s">
        <v>3370</v>
      </c>
      <c r="F152" s="77" t="s">
        <v>4878</v>
      </c>
      <c r="G152" s="102">
        <v>4938</v>
      </c>
      <c r="H152" s="78" t="s">
        <v>4168</v>
      </c>
      <c r="I152" s="78" t="s">
        <v>1202</v>
      </c>
      <c r="L152" s="96"/>
    </row>
    <row r="153" spans="1:12" ht="30">
      <c r="A153" s="9" t="s">
        <v>5141</v>
      </c>
      <c r="B153" s="5" t="s">
        <v>2582</v>
      </c>
      <c r="C153" s="9" t="s">
        <v>5193</v>
      </c>
      <c r="D153" s="5"/>
      <c r="E153" s="9" t="s">
        <v>4244</v>
      </c>
      <c r="F153" s="9" t="s">
        <v>4878</v>
      </c>
      <c r="G153" s="19">
        <v>4609</v>
      </c>
      <c r="H153" s="29" t="s">
        <v>4163</v>
      </c>
      <c r="I153" s="5" t="s">
        <v>2668</v>
      </c>
      <c r="J153" s="5" t="s">
        <v>2744</v>
      </c>
      <c r="K153" s="7" t="s">
        <v>2745</v>
      </c>
      <c r="L153" s="7" t="s">
        <v>2746</v>
      </c>
    </row>
    <row r="154" spans="1:12" ht="120">
      <c r="A154" s="15" t="s">
        <v>760</v>
      </c>
      <c r="B154" s="15" t="s">
        <v>2582</v>
      </c>
      <c r="C154" s="15" t="s">
        <v>761</v>
      </c>
      <c r="D154" s="15"/>
      <c r="E154" s="15" t="s">
        <v>762</v>
      </c>
      <c r="F154" s="15" t="s">
        <v>4878</v>
      </c>
      <c r="G154" s="31">
        <v>4079</v>
      </c>
      <c r="H154" s="80" t="s">
        <v>1203</v>
      </c>
      <c r="I154" s="16" t="s">
        <v>2755</v>
      </c>
      <c r="J154" s="15" t="s">
        <v>763</v>
      </c>
      <c r="K154" s="20"/>
      <c r="L154" s="20" t="s">
        <v>764</v>
      </c>
    </row>
    <row r="155" spans="1:12" ht="45">
      <c r="A155" s="3" t="s">
        <v>4817</v>
      </c>
      <c r="B155" s="3" t="s">
        <v>2582</v>
      </c>
      <c r="C155" s="77" t="s">
        <v>5013</v>
      </c>
      <c r="D155" s="3" t="s">
        <v>3929</v>
      </c>
      <c r="E155" s="77" t="s">
        <v>4562</v>
      </c>
      <c r="F155" s="77" t="s">
        <v>4878</v>
      </c>
      <c r="G155" s="4">
        <v>4108</v>
      </c>
      <c r="H155" s="77" t="s">
        <v>3584</v>
      </c>
      <c r="I155" s="77" t="s">
        <v>1204</v>
      </c>
      <c r="J155" s="3" t="s">
        <v>2088</v>
      </c>
      <c r="K155" s="3" t="s">
        <v>3984</v>
      </c>
      <c r="L155" s="3" t="s">
        <v>2242</v>
      </c>
    </row>
    <row r="156" spans="1:12" ht="30">
      <c r="A156" s="95" t="s">
        <v>222</v>
      </c>
      <c r="B156" s="77" t="s">
        <v>2582</v>
      </c>
      <c r="C156" s="95" t="s">
        <v>307</v>
      </c>
      <c r="E156" s="96" t="s">
        <v>4053</v>
      </c>
      <c r="F156" s="77" t="s">
        <v>4878</v>
      </c>
      <c r="G156" s="102">
        <v>3909</v>
      </c>
      <c r="H156" s="78" t="s">
        <v>4053</v>
      </c>
      <c r="I156" s="78" t="s">
        <v>726</v>
      </c>
      <c r="L156" s="96" t="s">
        <v>97</v>
      </c>
    </row>
    <row r="157" spans="1:12" ht="30">
      <c r="A157" s="5" t="s">
        <v>2991</v>
      </c>
      <c r="B157" s="5" t="s">
        <v>2582</v>
      </c>
      <c r="C157" s="5" t="s">
        <v>4251</v>
      </c>
      <c r="D157" s="5"/>
      <c r="E157" s="5" t="s">
        <v>5026</v>
      </c>
      <c r="F157" s="5" t="s">
        <v>4878</v>
      </c>
      <c r="G157" s="6">
        <v>4553</v>
      </c>
      <c r="H157" s="6" t="s">
        <v>4110</v>
      </c>
      <c r="I157" s="5" t="s">
        <v>2755</v>
      </c>
      <c r="J157" s="5" t="s">
        <v>2708</v>
      </c>
      <c r="K157" s="29" t="s">
        <v>1978</v>
      </c>
      <c r="L157" s="7" t="s">
        <v>2709</v>
      </c>
    </row>
    <row r="158" spans="1:12" ht="30">
      <c r="A158" s="29" t="s">
        <v>1516</v>
      </c>
      <c r="B158" s="29" t="s">
        <v>2582</v>
      </c>
      <c r="C158" s="29" t="s">
        <v>1517</v>
      </c>
      <c r="D158" s="29"/>
      <c r="E158" s="29" t="s">
        <v>4578</v>
      </c>
      <c r="F158" s="29" t="s">
        <v>4878</v>
      </c>
      <c r="G158" s="37">
        <v>4938</v>
      </c>
      <c r="H158" s="29" t="s">
        <v>4168</v>
      </c>
      <c r="I158" s="5" t="s">
        <v>1202</v>
      </c>
      <c r="J158" s="29" t="s">
        <v>1518</v>
      </c>
      <c r="K158" s="29"/>
      <c r="L158" s="29"/>
    </row>
    <row r="159" spans="1:12" ht="30">
      <c r="A159" s="3" t="s">
        <v>4726</v>
      </c>
      <c r="B159" s="3" t="s">
        <v>2582</v>
      </c>
      <c r="C159" s="3" t="s">
        <v>4727</v>
      </c>
      <c r="D159" s="3" t="s">
        <v>4044</v>
      </c>
      <c r="E159" s="3" t="s">
        <v>4728</v>
      </c>
      <c r="F159" s="3" t="s">
        <v>4878</v>
      </c>
      <c r="G159" s="4" t="s">
        <v>4729</v>
      </c>
      <c r="H159" s="3" t="s">
        <v>4110</v>
      </c>
      <c r="I159" s="3" t="s">
        <v>2755</v>
      </c>
      <c r="J159" s="3" t="s">
        <v>2110</v>
      </c>
      <c r="K159" s="3" t="s">
        <v>4169</v>
      </c>
      <c r="L159" s="3" t="s">
        <v>2260</v>
      </c>
    </row>
    <row r="160" spans="1:12" ht="45">
      <c r="A160" s="5" t="s">
        <v>3614</v>
      </c>
      <c r="B160" s="5" t="s">
        <v>2582</v>
      </c>
      <c r="C160" s="5" t="s">
        <v>1243</v>
      </c>
      <c r="D160" s="5" t="s">
        <v>1246</v>
      </c>
      <c r="E160" s="5" t="s">
        <v>4067</v>
      </c>
      <c r="F160" s="5" t="s">
        <v>4878</v>
      </c>
      <c r="G160" s="6">
        <v>4112</v>
      </c>
      <c r="H160" s="5" t="s">
        <v>3584</v>
      </c>
      <c r="I160" s="6" t="s">
        <v>1204</v>
      </c>
      <c r="J160" s="5" t="s">
        <v>1244</v>
      </c>
      <c r="K160" s="5"/>
      <c r="L160" s="7" t="s">
        <v>1245</v>
      </c>
    </row>
    <row r="161" spans="1:12" ht="45">
      <c r="A161" s="9" t="s">
        <v>3033</v>
      </c>
      <c r="B161" s="5" t="s">
        <v>2582</v>
      </c>
      <c r="C161" s="9" t="s">
        <v>5208</v>
      </c>
      <c r="D161" s="5"/>
      <c r="E161" s="9" t="s">
        <v>4095</v>
      </c>
      <c r="F161" s="9" t="s">
        <v>4878</v>
      </c>
      <c r="G161" s="19">
        <v>4259</v>
      </c>
      <c r="H161" s="9" t="s">
        <v>1639</v>
      </c>
      <c r="I161" s="74" t="s">
        <v>49</v>
      </c>
      <c r="J161" s="5"/>
      <c r="K161" s="7" t="s">
        <v>1657</v>
      </c>
      <c r="L161" s="7" t="s">
        <v>1658</v>
      </c>
    </row>
    <row r="162" spans="1:12" ht="30">
      <c r="A162" s="5" t="s">
        <v>1379</v>
      </c>
      <c r="B162" s="5" t="s">
        <v>2582</v>
      </c>
      <c r="C162" s="5" t="s">
        <v>4732</v>
      </c>
      <c r="D162" s="5"/>
      <c r="E162" s="5" t="s">
        <v>1380</v>
      </c>
      <c r="F162" s="5" t="s">
        <v>4878</v>
      </c>
      <c r="G162" s="6">
        <v>4077</v>
      </c>
      <c r="H162" s="5" t="s">
        <v>3584</v>
      </c>
      <c r="I162" s="87" t="s">
        <v>1202</v>
      </c>
      <c r="J162" s="5"/>
      <c r="K162" s="7" t="s">
        <v>1381</v>
      </c>
      <c r="L162" s="7" t="s">
        <v>1382</v>
      </c>
    </row>
    <row r="163" spans="1:12">
      <c r="A163" s="95" t="s">
        <v>212</v>
      </c>
      <c r="B163" s="77" t="s">
        <v>2582</v>
      </c>
      <c r="C163" s="95" t="s">
        <v>297</v>
      </c>
      <c r="E163" s="96" t="s">
        <v>4871</v>
      </c>
      <c r="F163" s="77" t="s">
        <v>4878</v>
      </c>
      <c r="G163" s="102">
        <v>4863</v>
      </c>
      <c r="H163" s="78" t="s">
        <v>4093</v>
      </c>
      <c r="I163" s="78" t="s">
        <v>2755</v>
      </c>
      <c r="L163" s="96"/>
    </row>
    <row r="164" spans="1:12" ht="45">
      <c r="A164" s="3" t="s">
        <v>44</v>
      </c>
      <c r="B164" s="3" t="s">
        <v>2582</v>
      </c>
      <c r="C164" s="3" t="s">
        <v>106</v>
      </c>
      <c r="D164" s="3" t="s">
        <v>107</v>
      </c>
      <c r="E164" s="3" t="s">
        <v>4525</v>
      </c>
      <c r="F164" s="3" t="s">
        <v>4878</v>
      </c>
      <c r="G164" s="4" t="s">
        <v>4526</v>
      </c>
      <c r="H164" s="3" t="s">
        <v>4110</v>
      </c>
      <c r="I164" s="3" t="s">
        <v>2755</v>
      </c>
      <c r="J164" s="3" t="s">
        <v>2307</v>
      </c>
      <c r="K164" s="3" t="s">
        <v>2514</v>
      </c>
      <c r="L164" s="3" t="s">
        <v>2330</v>
      </c>
    </row>
    <row r="165" spans="1:12" ht="30">
      <c r="A165" s="3" t="s">
        <v>0</v>
      </c>
      <c r="B165" s="3" t="s">
        <v>2582</v>
      </c>
      <c r="C165" s="3" t="s">
        <v>4735</v>
      </c>
      <c r="D165" s="3" t="s">
        <v>4044</v>
      </c>
      <c r="E165" s="3" t="s">
        <v>4736</v>
      </c>
      <c r="F165" s="3" t="s">
        <v>4878</v>
      </c>
      <c r="G165" s="4" t="s">
        <v>4737</v>
      </c>
      <c r="H165" s="77" t="s">
        <v>4053</v>
      </c>
      <c r="I165" s="77" t="s">
        <v>726</v>
      </c>
      <c r="J165" s="3" t="s">
        <v>4044</v>
      </c>
      <c r="K165" s="3" t="s">
        <v>2216</v>
      </c>
      <c r="L165" s="3" t="s">
        <v>2385</v>
      </c>
    </row>
    <row r="166" spans="1:12" ht="120">
      <c r="A166" s="15" t="s">
        <v>765</v>
      </c>
      <c r="B166" s="15" t="s">
        <v>2582</v>
      </c>
      <c r="C166" s="15" t="s">
        <v>950</v>
      </c>
      <c r="D166" s="15"/>
      <c r="E166" s="15" t="s">
        <v>4386</v>
      </c>
      <c r="F166" s="15" t="s">
        <v>4878</v>
      </c>
      <c r="G166" s="31">
        <v>3908</v>
      </c>
      <c r="H166" s="80" t="s">
        <v>4053</v>
      </c>
      <c r="I166" s="80" t="s">
        <v>726</v>
      </c>
      <c r="J166" s="15"/>
      <c r="K166" s="20"/>
      <c r="L166" s="20" t="s">
        <v>766</v>
      </c>
    </row>
    <row r="167" spans="1:12" ht="30">
      <c r="A167" s="3" t="s">
        <v>4146</v>
      </c>
      <c r="B167" s="3" t="s">
        <v>2582</v>
      </c>
      <c r="C167" s="77" t="s">
        <v>359</v>
      </c>
      <c r="D167" s="77" t="s">
        <v>358</v>
      </c>
      <c r="E167" s="3" t="s">
        <v>4085</v>
      </c>
      <c r="F167" s="3" t="s">
        <v>4878</v>
      </c>
      <c r="G167" s="4" t="s">
        <v>4147</v>
      </c>
      <c r="H167" s="9" t="s">
        <v>4163</v>
      </c>
      <c r="I167" s="5" t="s">
        <v>2668</v>
      </c>
      <c r="J167" s="3" t="s">
        <v>2107</v>
      </c>
      <c r="K167" s="3" t="s">
        <v>2406</v>
      </c>
      <c r="L167" s="3" t="s">
        <v>2257</v>
      </c>
    </row>
    <row r="168" spans="1:12" ht="45">
      <c r="A168" s="3" t="s">
        <v>4066</v>
      </c>
      <c r="B168" s="3" t="s">
        <v>2582</v>
      </c>
      <c r="C168" s="3" t="s">
        <v>4064</v>
      </c>
      <c r="D168" s="3" t="s">
        <v>4044</v>
      </c>
      <c r="E168" s="3" t="s">
        <v>4067</v>
      </c>
      <c r="F168" s="3" t="s">
        <v>4878</v>
      </c>
      <c r="G168" s="4" t="s">
        <v>4065</v>
      </c>
      <c r="H168" s="77" t="s">
        <v>3584</v>
      </c>
      <c r="I168" s="77" t="s">
        <v>1204</v>
      </c>
      <c r="J168" s="3" t="s">
        <v>2188</v>
      </c>
      <c r="K168" s="3" t="s">
        <v>2437</v>
      </c>
      <c r="L168" s="3" t="s">
        <v>4044</v>
      </c>
    </row>
    <row r="169" spans="1:12" ht="120">
      <c r="A169" s="15" t="s">
        <v>767</v>
      </c>
      <c r="B169" s="15" t="s">
        <v>2582</v>
      </c>
      <c r="C169" s="15" t="s">
        <v>768</v>
      </c>
      <c r="D169" s="15" t="s">
        <v>3192</v>
      </c>
      <c r="E169" s="15" t="s">
        <v>4045</v>
      </c>
      <c r="F169" s="15" t="s">
        <v>4878</v>
      </c>
      <c r="G169" s="31">
        <v>4333</v>
      </c>
      <c r="H169" s="80" t="s">
        <v>1639</v>
      </c>
      <c r="I169" s="80" t="s">
        <v>49</v>
      </c>
      <c r="J169" s="15"/>
      <c r="K169" s="20"/>
      <c r="L169" s="20" t="s">
        <v>769</v>
      </c>
    </row>
    <row r="170" spans="1:12">
      <c r="A170" s="95" t="s">
        <v>171</v>
      </c>
      <c r="B170" s="77" t="s">
        <v>2582</v>
      </c>
      <c r="C170" s="95" t="s">
        <v>258</v>
      </c>
      <c r="E170" s="96" t="s">
        <v>4287</v>
      </c>
      <c r="F170" s="77" t="s">
        <v>4878</v>
      </c>
      <c r="G170" s="102">
        <v>4762</v>
      </c>
      <c r="H170" s="78" t="s">
        <v>2938</v>
      </c>
      <c r="I170" s="78" t="s">
        <v>2938</v>
      </c>
      <c r="L170" s="96" t="s">
        <v>88</v>
      </c>
    </row>
    <row r="171" spans="1:12" ht="30">
      <c r="A171" s="24" t="s">
        <v>1026</v>
      </c>
      <c r="B171" s="25" t="s">
        <v>2582</v>
      </c>
      <c r="C171" s="112" t="s">
        <v>5288</v>
      </c>
      <c r="D171" s="113" t="s">
        <v>5289</v>
      </c>
      <c r="E171" s="24" t="s">
        <v>3687</v>
      </c>
      <c r="F171" s="24" t="s">
        <v>4878</v>
      </c>
      <c r="G171" s="103" t="s">
        <v>984</v>
      </c>
      <c r="H171" s="24" t="s">
        <v>3764</v>
      </c>
      <c r="I171" s="88" t="s">
        <v>1202</v>
      </c>
      <c r="J171" s="15" t="s">
        <v>5290</v>
      </c>
      <c r="K171" s="15"/>
      <c r="L171" s="15"/>
    </row>
    <row r="172" spans="1:12" ht="45">
      <c r="A172" s="3" t="s">
        <v>4595</v>
      </c>
      <c r="B172" s="3" t="s">
        <v>2582</v>
      </c>
      <c r="C172" s="3" t="s">
        <v>4596</v>
      </c>
      <c r="D172" s="3" t="s">
        <v>4596</v>
      </c>
      <c r="E172" s="3" t="s">
        <v>4045</v>
      </c>
      <c r="F172" s="3" t="s">
        <v>4878</v>
      </c>
      <c r="G172" s="4" t="s">
        <v>4068</v>
      </c>
      <c r="H172" s="77" t="s">
        <v>1639</v>
      </c>
      <c r="I172" s="77" t="s">
        <v>49</v>
      </c>
      <c r="J172" s="3" t="s">
        <v>2167</v>
      </c>
      <c r="K172" s="3" t="s">
        <v>2518</v>
      </c>
      <c r="L172" s="3" t="s">
        <v>2450</v>
      </c>
    </row>
    <row r="173" spans="1:12" ht="30">
      <c r="A173" s="17" t="s">
        <v>516</v>
      </c>
      <c r="B173" s="5" t="s">
        <v>2582</v>
      </c>
      <c r="C173" s="17" t="s">
        <v>517</v>
      </c>
      <c r="D173" s="17" t="s">
        <v>518</v>
      </c>
      <c r="E173" s="32" t="s">
        <v>3311</v>
      </c>
      <c r="F173" s="33" t="s">
        <v>4878</v>
      </c>
      <c r="G173" s="31">
        <v>4460</v>
      </c>
      <c r="H173" s="33" t="s">
        <v>394</v>
      </c>
      <c r="I173" s="90" t="s">
        <v>1637</v>
      </c>
      <c r="J173" s="17" t="s">
        <v>519</v>
      </c>
      <c r="K173" s="17"/>
      <c r="L173" s="17"/>
    </row>
    <row r="174" spans="1:12" ht="30">
      <c r="A174" s="9" t="s">
        <v>4970</v>
      </c>
      <c r="B174" s="9" t="s">
        <v>2582</v>
      </c>
      <c r="C174" s="9" t="s">
        <v>4971</v>
      </c>
      <c r="D174" s="9"/>
      <c r="E174" s="9" t="s">
        <v>4928</v>
      </c>
      <c r="F174" s="9" t="s">
        <v>4878</v>
      </c>
      <c r="G174" s="19">
        <v>4652</v>
      </c>
      <c r="H174" s="4" t="s">
        <v>4380</v>
      </c>
      <c r="I174" s="4" t="s">
        <v>2668</v>
      </c>
      <c r="J174" s="18" t="s">
        <v>2552</v>
      </c>
      <c r="K174" s="35" t="s">
        <v>2553</v>
      </c>
      <c r="L174" s="35" t="s">
        <v>2554</v>
      </c>
    </row>
    <row r="175" spans="1:12">
      <c r="A175" s="69" t="s">
        <v>3805</v>
      </c>
      <c r="B175" s="69" t="s">
        <v>2582</v>
      </c>
      <c r="C175" s="9" t="s">
        <v>3806</v>
      </c>
      <c r="D175" s="9"/>
      <c r="E175" s="9" t="s">
        <v>3807</v>
      </c>
      <c r="F175" s="3" t="s">
        <v>4878</v>
      </c>
      <c r="G175" s="19">
        <v>4564</v>
      </c>
      <c r="H175" s="19" t="s">
        <v>4110</v>
      </c>
      <c r="I175" s="81" t="s">
        <v>2755</v>
      </c>
      <c r="J175" s="19"/>
      <c r="K175" s="19"/>
      <c r="L175" s="19"/>
    </row>
    <row r="176" spans="1:12" ht="30">
      <c r="A176" s="3" t="s">
        <v>4357</v>
      </c>
      <c r="B176" s="3" t="s">
        <v>2582</v>
      </c>
      <c r="C176" s="3" t="s">
        <v>4358</v>
      </c>
      <c r="D176" s="3" t="s">
        <v>4044</v>
      </c>
      <c r="E176" s="3" t="s">
        <v>4359</v>
      </c>
      <c r="F176" s="3" t="s">
        <v>4878</v>
      </c>
      <c r="G176" s="4" t="s">
        <v>4360</v>
      </c>
      <c r="H176" s="3" t="s">
        <v>4380</v>
      </c>
      <c r="I176" s="77" t="s">
        <v>2668</v>
      </c>
      <c r="J176" s="3" t="s">
        <v>2194</v>
      </c>
      <c r="K176" s="3" t="s">
        <v>2212</v>
      </c>
      <c r="L176" s="3" t="s">
        <v>2382</v>
      </c>
    </row>
    <row r="177" spans="1:12" ht="30">
      <c r="A177" s="23" t="s">
        <v>101</v>
      </c>
      <c r="B177" s="5" t="s">
        <v>2582</v>
      </c>
      <c r="C177" s="23" t="s">
        <v>3393</v>
      </c>
      <c r="D177" s="5"/>
      <c r="E177" s="23" t="s">
        <v>3394</v>
      </c>
      <c r="F177" s="5" t="s">
        <v>4878</v>
      </c>
      <c r="G177" s="44" t="s">
        <v>3395</v>
      </c>
      <c r="H177" s="23" t="s">
        <v>4168</v>
      </c>
      <c r="I177" s="5" t="s">
        <v>1202</v>
      </c>
      <c r="J177" s="5"/>
      <c r="K177" s="5" t="s">
        <v>1558</v>
      </c>
      <c r="L177" s="7" t="s">
        <v>1559</v>
      </c>
    </row>
    <row r="178" spans="1:12">
      <c r="A178" s="18" t="s">
        <v>3813</v>
      </c>
      <c r="B178" s="18" t="s">
        <v>2582</v>
      </c>
      <c r="C178" s="18" t="s">
        <v>3814</v>
      </c>
      <c r="D178" s="18"/>
      <c r="E178" s="18" t="s">
        <v>4532</v>
      </c>
      <c r="F178" s="3" t="s">
        <v>4878</v>
      </c>
      <c r="G178" s="50">
        <v>4966</v>
      </c>
      <c r="H178" s="83" t="s">
        <v>4168</v>
      </c>
      <c r="I178" s="83" t="s">
        <v>1202</v>
      </c>
      <c r="J178" s="50"/>
      <c r="K178" s="50"/>
      <c r="L178" s="50"/>
    </row>
    <row r="179" spans="1:12" ht="45">
      <c r="A179" s="3" t="s">
        <v>4657</v>
      </c>
      <c r="B179" s="3" t="s">
        <v>2582</v>
      </c>
      <c r="C179" s="3" t="s">
        <v>4658</v>
      </c>
      <c r="D179" s="3" t="s">
        <v>4044</v>
      </c>
      <c r="E179" s="3" t="s">
        <v>4269</v>
      </c>
      <c r="F179" s="3" t="s">
        <v>4878</v>
      </c>
      <c r="G179" s="4" t="s">
        <v>4659</v>
      </c>
      <c r="H179" s="77" t="s">
        <v>599</v>
      </c>
      <c r="I179" s="77" t="s">
        <v>49</v>
      </c>
      <c r="J179" s="3" t="s">
        <v>2230</v>
      </c>
      <c r="K179" s="3" t="s">
        <v>3947</v>
      </c>
      <c r="L179" s="3" t="s">
        <v>2349</v>
      </c>
    </row>
    <row r="180" spans="1:12" ht="30">
      <c r="A180" s="15" t="s">
        <v>867</v>
      </c>
      <c r="B180" s="15" t="s">
        <v>2582</v>
      </c>
      <c r="C180" s="15" t="s">
        <v>3155</v>
      </c>
      <c r="D180" s="15"/>
      <c r="E180" s="15" t="s">
        <v>4346</v>
      </c>
      <c r="F180" s="15" t="s">
        <v>4878</v>
      </c>
      <c r="G180" s="31">
        <v>4681</v>
      </c>
      <c r="H180" s="80" t="s">
        <v>4163</v>
      </c>
      <c r="I180" s="16" t="s">
        <v>2668</v>
      </c>
      <c r="J180" s="15" t="s">
        <v>868</v>
      </c>
      <c r="K180" s="49" t="s">
        <v>869</v>
      </c>
      <c r="L180" s="15" t="s">
        <v>870</v>
      </c>
    </row>
    <row r="181" spans="1:12" ht="45">
      <c r="A181" s="3" t="s">
        <v>4853</v>
      </c>
      <c r="B181" s="3" t="s">
        <v>2582</v>
      </c>
      <c r="C181" s="3" t="s">
        <v>4854</v>
      </c>
      <c r="D181" s="3" t="s">
        <v>4044</v>
      </c>
      <c r="E181" s="3" t="s">
        <v>4389</v>
      </c>
      <c r="F181" s="3" t="s">
        <v>4878</v>
      </c>
      <c r="G181" s="4" t="s">
        <v>4390</v>
      </c>
      <c r="H181" s="77" t="s">
        <v>1639</v>
      </c>
      <c r="I181" s="77" t="s">
        <v>49</v>
      </c>
      <c r="J181" s="3" t="s">
        <v>2276</v>
      </c>
      <c r="K181" s="3" t="s">
        <v>4026</v>
      </c>
      <c r="L181" s="3" t="s">
        <v>2418</v>
      </c>
    </row>
    <row r="182" spans="1:12" ht="30">
      <c r="A182" s="3" t="s">
        <v>4808</v>
      </c>
      <c r="B182" s="3" t="s">
        <v>2582</v>
      </c>
      <c r="C182" s="3" t="s">
        <v>4809</v>
      </c>
      <c r="D182" s="3" t="s">
        <v>4044</v>
      </c>
      <c r="E182" s="3" t="s">
        <v>4664</v>
      </c>
      <c r="F182" s="3" t="s">
        <v>4878</v>
      </c>
      <c r="G182" s="4" t="s">
        <v>4665</v>
      </c>
      <c r="H182" s="3" t="s">
        <v>1106</v>
      </c>
      <c r="I182" s="5" t="s">
        <v>1202</v>
      </c>
      <c r="J182" s="3" t="s">
        <v>2298</v>
      </c>
      <c r="K182" s="3" t="s">
        <v>1980</v>
      </c>
      <c r="L182" s="3" t="s">
        <v>2321</v>
      </c>
    </row>
    <row r="183" spans="1:12" ht="45">
      <c r="A183" s="95" t="s">
        <v>213</v>
      </c>
      <c r="B183" s="77" t="s">
        <v>2582</v>
      </c>
      <c r="C183" s="95" t="s">
        <v>299</v>
      </c>
      <c r="D183" s="77" t="s">
        <v>298</v>
      </c>
      <c r="E183" s="96" t="s">
        <v>4643</v>
      </c>
      <c r="F183" s="77" t="s">
        <v>4878</v>
      </c>
      <c r="G183" s="102">
        <v>4901</v>
      </c>
      <c r="H183" s="78" t="s">
        <v>1639</v>
      </c>
      <c r="I183" s="78" t="s">
        <v>49</v>
      </c>
      <c r="L183" s="96"/>
    </row>
    <row r="184" spans="1:12">
      <c r="A184" s="95" t="s">
        <v>219</v>
      </c>
      <c r="B184" s="3" t="s">
        <v>2582</v>
      </c>
      <c r="C184" s="95" t="s">
        <v>305</v>
      </c>
      <c r="E184" s="96" t="s">
        <v>4525</v>
      </c>
      <c r="F184" s="77" t="s">
        <v>4878</v>
      </c>
      <c r="G184" s="102">
        <v>4578</v>
      </c>
      <c r="H184" s="78" t="s">
        <v>4110</v>
      </c>
      <c r="I184" s="78" t="s">
        <v>2755</v>
      </c>
      <c r="L184" s="96"/>
    </row>
    <row r="185" spans="1:12" ht="30">
      <c r="A185" s="95" t="s">
        <v>4</v>
      </c>
      <c r="B185" s="3" t="s">
        <v>2582</v>
      </c>
      <c r="C185" s="95" t="s">
        <v>257</v>
      </c>
      <c r="E185" s="96" t="s">
        <v>313</v>
      </c>
      <c r="F185" s="77" t="s">
        <v>4878</v>
      </c>
      <c r="G185" s="102">
        <v>4260</v>
      </c>
      <c r="H185" s="78" t="s">
        <v>3584</v>
      </c>
      <c r="I185" s="78" t="s">
        <v>1202</v>
      </c>
      <c r="L185" s="96" t="s">
        <v>5</v>
      </c>
    </row>
    <row r="186" spans="1:12" ht="30">
      <c r="A186" s="9" t="s">
        <v>5129</v>
      </c>
      <c r="B186" s="9" t="s">
        <v>1048</v>
      </c>
      <c r="C186" s="9" t="s">
        <v>5173</v>
      </c>
      <c r="D186" s="5"/>
      <c r="E186" s="9" t="s">
        <v>4244</v>
      </c>
      <c r="F186" s="9" t="s">
        <v>4878</v>
      </c>
      <c r="G186" s="19" t="s">
        <v>4245</v>
      </c>
      <c r="H186" s="9" t="s">
        <v>4163</v>
      </c>
      <c r="I186" s="5" t="s">
        <v>2668</v>
      </c>
      <c r="J186" s="5" t="s">
        <v>2725</v>
      </c>
      <c r="K186" s="5"/>
      <c r="L186" s="7" t="s">
        <v>2726</v>
      </c>
    </row>
    <row r="187" spans="1:12" ht="45">
      <c r="A187" s="5" t="s">
        <v>1270</v>
      </c>
      <c r="B187" s="5" t="s">
        <v>1048</v>
      </c>
      <c r="C187" s="5" t="s">
        <v>1271</v>
      </c>
      <c r="D187" s="5"/>
      <c r="E187" s="5" t="s">
        <v>4067</v>
      </c>
      <c r="F187" s="5" t="s">
        <v>4878</v>
      </c>
      <c r="G187" s="6" t="s">
        <v>1272</v>
      </c>
      <c r="H187" s="5" t="s">
        <v>3584</v>
      </c>
      <c r="I187" s="6" t="s">
        <v>1204</v>
      </c>
      <c r="J187" s="5" t="s">
        <v>1273</v>
      </c>
      <c r="K187" s="7" t="s">
        <v>1274</v>
      </c>
      <c r="L187" s="7" t="s">
        <v>1275</v>
      </c>
    </row>
    <row r="188" spans="1:12" s="97" customFormat="1" ht="30">
      <c r="A188" s="3" t="s">
        <v>4046</v>
      </c>
      <c r="B188" s="3" t="s">
        <v>2479</v>
      </c>
      <c r="C188" s="3" t="s">
        <v>4196</v>
      </c>
      <c r="D188" s="3" t="s">
        <v>4044</v>
      </c>
      <c r="E188" s="3" t="s">
        <v>4047</v>
      </c>
      <c r="F188" s="3" t="s">
        <v>4878</v>
      </c>
      <c r="G188" s="4" t="s">
        <v>4048</v>
      </c>
      <c r="H188" s="77" t="s">
        <v>1576</v>
      </c>
      <c r="I188" s="77" t="s">
        <v>1637</v>
      </c>
      <c r="J188" s="3" t="s">
        <v>2094</v>
      </c>
      <c r="K188" s="3" t="s">
        <v>3992</v>
      </c>
      <c r="L188" s="3" t="s">
        <v>4044</v>
      </c>
    </row>
    <row r="189" spans="1:12">
      <c r="A189" s="9" t="s">
        <v>3474</v>
      </c>
      <c r="B189" s="9" t="s">
        <v>2479</v>
      </c>
      <c r="C189" s="9" t="s">
        <v>3475</v>
      </c>
      <c r="D189" s="9"/>
      <c r="E189" s="9" t="s">
        <v>4328</v>
      </c>
      <c r="F189" s="9" t="s">
        <v>4878</v>
      </c>
      <c r="G189" s="19">
        <v>4276</v>
      </c>
      <c r="H189" s="81" t="s">
        <v>3764</v>
      </c>
      <c r="I189" s="81" t="s">
        <v>1202</v>
      </c>
      <c r="J189" s="19"/>
      <c r="K189" s="19"/>
      <c r="L189" s="19"/>
    </row>
    <row r="190" spans="1:12" ht="30">
      <c r="A190" s="5" t="s">
        <v>3476</v>
      </c>
      <c r="B190" s="5" t="s">
        <v>2479</v>
      </c>
      <c r="C190" s="74" t="s">
        <v>3477</v>
      </c>
      <c r="E190" s="74" t="s">
        <v>3478</v>
      </c>
      <c r="F190" s="5" t="s">
        <v>4878</v>
      </c>
      <c r="G190" s="6">
        <v>4076</v>
      </c>
      <c r="H190" s="5" t="s">
        <v>4053</v>
      </c>
      <c r="I190" s="74" t="s">
        <v>726</v>
      </c>
      <c r="J190" s="5" t="s">
        <v>1880</v>
      </c>
      <c r="K190" s="7" t="s">
        <v>1881</v>
      </c>
      <c r="L190" s="7" t="s">
        <v>1882</v>
      </c>
    </row>
    <row r="191" spans="1:12">
      <c r="A191" s="18" t="s">
        <v>3479</v>
      </c>
      <c r="B191" s="18" t="s">
        <v>2479</v>
      </c>
      <c r="C191" s="18" t="s">
        <v>3480</v>
      </c>
      <c r="D191" s="18"/>
      <c r="E191" s="18" t="s">
        <v>4752</v>
      </c>
      <c r="F191" s="18" t="s">
        <v>4878</v>
      </c>
      <c r="G191" s="50">
        <v>4217</v>
      </c>
      <c r="H191" s="83" t="s">
        <v>3764</v>
      </c>
      <c r="I191" s="83" t="s">
        <v>1202</v>
      </c>
      <c r="J191" s="50"/>
      <c r="K191" s="50"/>
      <c r="L191" s="50"/>
    </row>
    <row r="192" spans="1:12">
      <c r="A192" s="9" t="s">
        <v>3481</v>
      </c>
      <c r="B192" s="9" t="s">
        <v>2479</v>
      </c>
      <c r="C192" s="9" t="s">
        <v>3482</v>
      </c>
      <c r="D192" s="9"/>
      <c r="E192" s="9" t="s">
        <v>3483</v>
      </c>
      <c r="F192" s="9" t="s">
        <v>4878</v>
      </c>
      <c r="G192" s="19">
        <v>4910</v>
      </c>
      <c r="H192" s="81" t="s">
        <v>1639</v>
      </c>
      <c r="I192" s="81" t="s">
        <v>49</v>
      </c>
      <c r="J192" s="19"/>
      <c r="K192" s="19"/>
      <c r="L192" s="19"/>
    </row>
    <row r="193" spans="1:12" ht="30">
      <c r="A193" s="3" t="s">
        <v>4503</v>
      </c>
      <c r="B193" s="3" t="s">
        <v>2479</v>
      </c>
      <c r="C193" s="3" t="s">
        <v>4504</v>
      </c>
      <c r="D193" s="3" t="s">
        <v>4044</v>
      </c>
      <c r="E193" s="3" t="s">
        <v>4505</v>
      </c>
      <c r="F193" s="3" t="s">
        <v>4878</v>
      </c>
      <c r="G193" s="4">
        <v>4694</v>
      </c>
      <c r="H193" s="4" t="s">
        <v>4380</v>
      </c>
      <c r="I193" s="4" t="s">
        <v>2668</v>
      </c>
      <c r="J193" s="3" t="s">
        <v>2480</v>
      </c>
      <c r="K193" s="3"/>
      <c r="L193" s="3" t="s">
        <v>2409</v>
      </c>
    </row>
    <row r="194" spans="1:12">
      <c r="A194" s="9" t="s">
        <v>3485</v>
      </c>
      <c r="B194" s="9" t="s">
        <v>2479</v>
      </c>
      <c r="C194" s="9" t="s">
        <v>4061</v>
      </c>
      <c r="D194" s="9" t="s">
        <v>3486</v>
      </c>
      <c r="E194" s="9" t="s">
        <v>4062</v>
      </c>
      <c r="F194" s="9" t="s">
        <v>4878</v>
      </c>
      <c r="G194" s="19">
        <v>4002</v>
      </c>
      <c r="H194" s="81" t="s">
        <v>4053</v>
      </c>
      <c r="I194" s="81" t="s">
        <v>726</v>
      </c>
      <c r="J194" s="19"/>
      <c r="K194" s="19"/>
      <c r="L194" s="19"/>
    </row>
    <row r="195" spans="1:12" ht="30">
      <c r="A195" s="21" t="s">
        <v>3487</v>
      </c>
      <c r="B195" s="21" t="s">
        <v>2479</v>
      </c>
      <c r="C195" s="21" t="s">
        <v>3488</v>
      </c>
      <c r="D195" s="18"/>
      <c r="E195" s="21" t="s">
        <v>4062</v>
      </c>
      <c r="F195" s="21" t="s">
        <v>4878</v>
      </c>
      <c r="G195" s="22" t="s">
        <v>4063</v>
      </c>
      <c r="H195" s="82" t="s">
        <v>4053</v>
      </c>
      <c r="I195" s="82" t="s">
        <v>726</v>
      </c>
      <c r="J195" s="22"/>
      <c r="K195" s="22"/>
      <c r="L195" s="22"/>
    </row>
    <row r="196" spans="1:12" s="97" customFormat="1" ht="30">
      <c r="A196" s="9" t="s">
        <v>5241</v>
      </c>
      <c r="B196" s="9" t="s">
        <v>2479</v>
      </c>
      <c r="C196" s="9" t="s">
        <v>3050</v>
      </c>
      <c r="D196" s="5"/>
      <c r="E196" s="9" t="s">
        <v>3051</v>
      </c>
      <c r="F196" s="9" t="s">
        <v>4878</v>
      </c>
      <c r="G196" s="19" t="s">
        <v>3052</v>
      </c>
      <c r="H196" s="9" t="s">
        <v>2938</v>
      </c>
      <c r="I196" s="9" t="s">
        <v>2938</v>
      </c>
      <c r="J196" s="5" t="s">
        <v>2939</v>
      </c>
      <c r="K196" s="7" t="s">
        <v>2940</v>
      </c>
      <c r="L196" s="7" t="s">
        <v>2941</v>
      </c>
    </row>
    <row r="197" spans="1:12" ht="30">
      <c r="A197" s="9" t="s">
        <v>5130</v>
      </c>
      <c r="B197" s="9" t="s">
        <v>2479</v>
      </c>
      <c r="C197" s="9" t="s">
        <v>5174</v>
      </c>
      <c r="D197" s="5"/>
      <c r="E197" s="9" t="s">
        <v>5175</v>
      </c>
      <c r="F197" s="9" t="s">
        <v>4878</v>
      </c>
      <c r="G197" s="19" t="s">
        <v>5176</v>
      </c>
      <c r="H197" s="9" t="s">
        <v>4163</v>
      </c>
      <c r="I197" s="5" t="s">
        <v>2668</v>
      </c>
      <c r="J197" s="5"/>
      <c r="K197" s="5"/>
      <c r="L197" s="5"/>
    </row>
    <row r="198" spans="1:12" ht="30">
      <c r="A198" s="28" t="s">
        <v>4138</v>
      </c>
      <c r="B198" s="28" t="s">
        <v>2479</v>
      </c>
      <c r="C198" s="28" t="s">
        <v>4139</v>
      </c>
      <c r="D198" s="28" t="s">
        <v>4044</v>
      </c>
      <c r="E198" s="28" t="s">
        <v>4140</v>
      </c>
      <c r="F198" s="28" t="s">
        <v>4878</v>
      </c>
      <c r="G198" s="101">
        <v>4226</v>
      </c>
      <c r="H198" s="28" t="s">
        <v>3764</v>
      </c>
      <c r="I198" s="89" t="s">
        <v>1202</v>
      </c>
      <c r="J198" s="28" t="s">
        <v>951</v>
      </c>
      <c r="K198" s="28" t="s">
        <v>2220</v>
      </c>
      <c r="L198" s="28" t="s">
        <v>2388</v>
      </c>
    </row>
    <row r="199" spans="1:12" ht="30">
      <c r="A199" s="29" t="s">
        <v>1103</v>
      </c>
      <c r="B199" s="29" t="s">
        <v>2479</v>
      </c>
      <c r="C199" s="29" t="s">
        <v>1104</v>
      </c>
      <c r="D199" s="29"/>
      <c r="E199" s="29" t="s">
        <v>3501</v>
      </c>
      <c r="F199" s="9" t="s">
        <v>4878</v>
      </c>
      <c r="G199" s="37" t="s">
        <v>1105</v>
      </c>
      <c r="H199" s="29" t="s">
        <v>1106</v>
      </c>
      <c r="I199" s="5" t="s">
        <v>1202</v>
      </c>
      <c r="J199" s="29" t="s">
        <v>1107</v>
      </c>
      <c r="K199" s="29" t="s">
        <v>1217</v>
      </c>
      <c r="L199" s="29" t="s">
        <v>1216</v>
      </c>
    </row>
    <row r="200" spans="1:12" ht="30">
      <c r="A200" s="3" t="s">
        <v>4361</v>
      </c>
      <c r="B200" s="28" t="s">
        <v>2479</v>
      </c>
      <c r="C200" s="28" t="s">
        <v>955</v>
      </c>
      <c r="D200" s="28" t="s">
        <v>957</v>
      </c>
      <c r="E200" s="28" t="s">
        <v>4362</v>
      </c>
      <c r="F200" s="48" t="s">
        <v>4878</v>
      </c>
      <c r="G200" s="101" t="s">
        <v>4363</v>
      </c>
      <c r="H200" s="28" t="s">
        <v>3764</v>
      </c>
      <c r="I200" s="89" t="s">
        <v>1202</v>
      </c>
      <c r="J200" s="28" t="s">
        <v>956</v>
      </c>
      <c r="K200" s="28" t="s">
        <v>2136</v>
      </c>
      <c r="L200" s="28" t="s">
        <v>2339</v>
      </c>
    </row>
    <row r="201" spans="1:12" ht="30">
      <c r="A201" s="5" t="s">
        <v>5052</v>
      </c>
      <c r="B201" s="5" t="s">
        <v>2479</v>
      </c>
      <c r="C201" s="74" t="s">
        <v>5086</v>
      </c>
      <c r="E201" s="5" t="s">
        <v>5085</v>
      </c>
      <c r="F201" s="5" t="s">
        <v>4878</v>
      </c>
      <c r="G201" s="6" t="s">
        <v>4156</v>
      </c>
      <c r="H201" s="5" t="s">
        <v>4093</v>
      </c>
      <c r="I201" s="5" t="s">
        <v>2755</v>
      </c>
      <c r="J201" s="5" t="s">
        <v>2756</v>
      </c>
      <c r="K201" s="30"/>
      <c r="L201" s="5"/>
    </row>
    <row r="202" spans="1:12">
      <c r="A202" s="9" t="s">
        <v>3491</v>
      </c>
      <c r="B202" s="9" t="s">
        <v>2479</v>
      </c>
      <c r="C202" s="9" t="s">
        <v>3492</v>
      </c>
      <c r="D202" s="9"/>
      <c r="E202" s="9" t="s">
        <v>4100</v>
      </c>
      <c r="F202" s="9" t="s">
        <v>4878</v>
      </c>
      <c r="G202" s="19">
        <v>4074</v>
      </c>
      <c r="H202" s="81" t="s">
        <v>3584</v>
      </c>
      <c r="I202" s="81" t="s">
        <v>1204</v>
      </c>
      <c r="J202" s="19"/>
      <c r="K202" s="19"/>
      <c r="L202" s="19"/>
    </row>
    <row r="203" spans="1:12" ht="30">
      <c r="A203" s="5" t="s">
        <v>3493</v>
      </c>
      <c r="B203" s="5" t="s">
        <v>2479</v>
      </c>
      <c r="C203" s="5" t="s">
        <v>3494</v>
      </c>
      <c r="D203" s="5"/>
      <c r="E203" s="5" t="s">
        <v>3495</v>
      </c>
      <c r="F203" s="5" t="s">
        <v>4878</v>
      </c>
      <c r="G203" s="6">
        <v>4046</v>
      </c>
      <c r="H203" s="5" t="s">
        <v>4053</v>
      </c>
      <c r="I203" s="74" t="s">
        <v>726</v>
      </c>
      <c r="J203" s="5" t="s">
        <v>1883</v>
      </c>
      <c r="K203" s="5" t="s">
        <v>1884</v>
      </c>
      <c r="L203" s="5" t="s">
        <v>1885</v>
      </c>
    </row>
    <row r="204" spans="1:12">
      <c r="A204" s="9" t="s">
        <v>5243</v>
      </c>
      <c r="B204" s="9" t="s">
        <v>2479</v>
      </c>
      <c r="C204" s="9" t="s">
        <v>2830</v>
      </c>
      <c r="D204" s="9"/>
      <c r="E204" s="9" t="s">
        <v>3055</v>
      </c>
      <c r="F204" s="9" t="s">
        <v>4878</v>
      </c>
      <c r="G204" s="19">
        <v>4732</v>
      </c>
      <c r="H204" s="9" t="s">
        <v>2938</v>
      </c>
      <c r="I204" s="9" t="s">
        <v>2938</v>
      </c>
      <c r="J204" s="5"/>
      <c r="K204" s="5"/>
      <c r="L204" s="5"/>
    </row>
    <row r="205" spans="1:12">
      <c r="A205" s="33" t="s">
        <v>3496</v>
      </c>
      <c r="B205" s="33" t="s">
        <v>2479</v>
      </c>
      <c r="C205" s="17" t="s">
        <v>597</v>
      </c>
      <c r="D205" s="33"/>
      <c r="E205" s="33" t="s">
        <v>3497</v>
      </c>
      <c r="F205" s="33" t="s">
        <v>4878</v>
      </c>
      <c r="G205" s="34" t="s">
        <v>598</v>
      </c>
      <c r="H205" s="33" t="s">
        <v>599</v>
      </c>
      <c r="I205" s="79" t="s">
        <v>49</v>
      </c>
      <c r="J205" s="33"/>
      <c r="K205" s="33"/>
      <c r="L205" s="33"/>
    </row>
    <row r="206" spans="1:12">
      <c r="A206" s="9" t="s">
        <v>3505</v>
      </c>
      <c r="B206" s="9" t="s">
        <v>2479</v>
      </c>
      <c r="C206" s="9" t="s">
        <v>3506</v>
      </c>
      <c r="D206" s="9"/>
      <c r="E206" s="9" t="s">
        <v>3507</v>
      </c>
      <c r="F206" s="9" t="s">
        <v>4878</v>
      </c>
      <c r="G206" s="19">
        <v>4024</v>
      </c>
      <c r="H206" s="81" t="s">
        <v>3584</v>
      </c>
      <c r="I206" s="81" t="s">
        <v>1202</v>
      </c>
      <c r="J206" s="19"/>
      <c r="K206" s="19"/>
      <c r="L206" s="19"/>
    </row>
    <row r="207" spans="1:12" ht="30">
      <c r="A207" s="3" t="s">
        <v>4283</v>
      </c>
      <c r="B207" s="3" t="s">
        <v>2479</v>
      </c>
      <c r="C207" s="3" t="s">
        <v>4284</v>
      </c>
      <c r="D207" s="3" t="s">
        <v>4044</v>
      </c>
      <c r="E207" s="3" t="s">
        <v>4244</v>
      </c>
      <c r="F207" s="3" t="s">
        <v>4878</v>
      </c>
      <c r="G207" s="4" t="s">
        <v>4245</v>
      </c>
      <c r="H207" s="3" t="s">
        <v>4163</v>
      </c>
      <c r="I207" s="3" t="s">
        <v>2668</v>
      </c>
      <c r="J207" s="3" t="s">
        <v>2285</v>
      </c>
      <c r="K207" s="3" t="s">
        <v>2133</v>
      </c>
      <c r="L207" s="3" t="s">
        <v>2428</v>
      </c>
    </row>
    <row r="208" spans="1:12" ht="30">
      <c r="A208" s="29" t="s">
        <v>3508</v>
      </c>
      <c r="B208" s="29" t="s">
        <v>2479</v>
      </c>
      <c r="C208" s="29" t="s">
        <v>3509</v>
      </c>
      <c r="D208" s="29"/>
      <c r="E208" s="29" t="s">
        <v>1577</v>
      </c>
      <c r="F208" s="29" t="s">
        <v>4878</v>
      </c>
      <c r="G208" s="37">
        <v>4414</v>
      </c>
      <c r="H208" s="29" t="s">
        <v>1576</v>
      </c>
      <c r="I208" s="29" t="s">
        <v>1637</v>
      </c>
      <c r="J208" s="29" t="s">
        <v>1578</v>
      </c>
      <c r="K208" s="29"/>
      <c r="L208" s="29"/>
    </row>
    <row r="209" spans="1:12" ht="45">
      <c r="A209" s="17" t="s">
        <v>3415</v>
      </c>
      <c r="B209" s="17" t="s">
        <v>2479</v>
      </c>
      <c r="C209" s="17" t="s">
        <v>3418</v>
      </c>
      <c r="D209" s="17" t="s">
        <v>4739</v>
      </c>
      <c r="E209" s="17" t="s">
        <v>4075</v>
      </c>
      <c r="F209" s="17" t="s">
        <v>4878</v>
      </c>
      <c r="G209" s="31" t="s">
        <v>4076</v>
      </c>
      <c r="H209" s="17" t="s">
        <v>668</v>
      </c>
      <c r="I209" s="90" t="s">
        <v>2755</v>
      </c>
      <c r="J209" s="17" t="s">
        <v>545</v>
      </c>
      <c r="K209" s="17"/>
      <c r="L209" s="17" t="s">
        <v>546</v>
      </c>
    </row>
    <row r="210" spans="1:12" ht="30">
      <c r="A210" s="3" t="s">
        <v>4134</v>
      </c>
      <c r="B210" s="3" t="s">
        <v>2479</v>
      </c>
      <c r="C210" s="3" t="s">
        <v>3930</v>
      </c>
      <c r="D210" s="3" t="s">
        <v>4044</v>
      </c>
      <c r="E210" s="3" t="s">
        <v>4771</v>
      </c>
      <c r="F210" s="3" t="s">
        <v>4878</v>
      </c>
      <c r="G210" s="4" t="s">
        <v>4135</v>
      </c>
      <c r="H210" s="77" t="s">
        <v>707</v>
      </c>
      <c r="I210" s="77" t="s">
        <v>2755</v>
      </c>
      <c r="J210" s="3" t="s">
        <v>2089</v>
      </c>
      <c r="K210" s="3" t="s">
        <v>3985</v>
      </c>
      <c r="L210" s="3" t="s">
        <v>4044</v>
      </c>
    </row>
    <row r="211" spans="1:12" ht="30">
      <c r="A211" s="10" t="s">
        <v>4879</v>
      </c>
      <c r="B211" s="11" t="s">
        <v>2479</v>
      </c>
      <c r="C211" s="10" t="s">
        <v>4545</v>
      </c>
      <c r="D211" s="9"/>
      <c r="E211" s="10" t="s">
        <v>4880</v>
      </c>
      <c r="F211" s="10" t="s">
        <v>4878</v>
      </c>
      <c r="G211" s="12" t="s">
        <v>4881</v>
      </c>
      <c r="H211" s="4" t="s">
        <v>4380</v>
      </c>
      <c r="I211" s="4" t="s">
        <v>2668</v>
      </c>
      <c r="J211" s="11" t="s">
        <v>2481</v>
      </c>
      <c r="K211" s="13" t="s">
        <v>2482</v>
      </c>
      <c r="L211" s="14" t="s">
        <v>2483</v>
      </c>
    </row>
    <row r="212" spans="1:12" ht="30">
      <c r="A212" s="3" t="s">
        <v>4633</v>
      </c>
      <c r="B212" s="3" t="s">
        <v>2479</v>
      </c>
      <c r="C212" s="3" t="s">
        <v>4634</v>
      </c>
      <c r="D212" s="3" t="s">
        <v>4044</v>
      </c>
      <c r="E212" s="3" t="s">
        <v>4627</v>
      </c>
      <c r="F212" s="3" t="s">
        <v>4878</v>
      </c>
      <c r="G212" s="4" t="s">
        <v>4628</v>
      </c>
      <c r="H212" s="29" t="s">
        <v>4163</v>
      </c>
      <c r="I212" s="5" t="s">
        <v>2668</v>
      </c>
      <c r="J212" s="3" t="s">
        <v>2113</v>
      </c>
      <c r="K212" s="3" t="s">
        <v>2502</v>
      </c>
      <c r="L212" s="3" t="s">
        <v>2263</v>
      </c>
    </row>
    <row r="213" spans="1:12" ht="45">
      <c r="A213" s="3" t="s">
        <v>5274</v>
      </c>
      <c r="B213" s="3" t="s">
        <v>2479</v>
      </c>
      <c r="C213" s="3" t="s">
        <v>5271</v>
      </c>
      <c r="D213" s="3" t="s">
        <v>4044</v>
      </c>
      <c r="E213" s="3" t="s">
        <v>4682</v>
      </c>
      <c r="F213" s="3" t="s">
        <v>4878</v>
      </c>
      <c r="G213" s="4" t="s">
        <v>4683</v>
      </c>
      <c r="H213" s="77" t="s">
        <v>1639</v>
      </c>
      <c r="I213" s="77" t="s">
        <v>49</v>
      </c>
      <c r="J213" s="77" t="s">
        <v>361</v>
      </c>
      <c r="K213" s="99" t="s">
        <v>5272</v>
      </c>
      <c r="L213" s="3" t="s">
        <v>5273</v>
      </c>
    </row>
    <row r="214" spans="1:12" ht="75">
      <c r="A214" s="5" t="s">
        <v>1782</v>
      </c>
      <c r="B214" s="5" t="s">
        <v>2479</v>
      </c>
      <c r="C214" s="5" t="s">
        <v>912</v>
      </c>
      <c r="D214" s="5"/>
      <c r="E214" s="5" t="s">
        <v>1783</v>
      </c>
      <c r="F214" s="5" t="s">
        <v>4878</v>
      </c>
      <c r="G214" s="6" t="s">
        <v>1784</v>
      </c>
      <c r="H214" s="5" t="s">
        <v>4053</v>
      </c>
      <c r="I214" s="74" t="s">
        <v>726</v>
      </c>
      <c r="J214" s="5" t="s">
        <v>1785</v>
      </c>
      <c r="K214" s="5"/>
      <c r="L214" s="5" t="s">
        <v>1786</v>
      </c>
    </row>
    <row r="215" spans="1:12" ht="30">
      <c r="A215" s="28" t="s">
        <v>4751</v>
      </c>
      <c r="B215" s="28" t="s">
        <v>2479</v>
      </c>
      <c r="C215" s="28" t="s">
        <v>4187</v>
      </c>
      <c r="D215" s="28" t="s">
        <v>4044</v>
      </c>
      <c r="E215" s="28" t="s">
        <v>4752</v>
      </c>
      <c r="F215" s="28" t="s">
        <v>4878</v>
      </c>
      <c r="G215" s="101" t="s">
        <v>4753</v>
      </c>
      <c r="H215" s="28" t="s">
        <v>3764</v>
      </c>
      <c r="I215" s="89" t="s">
        <v>1202</v>
      </c>
      <c r="J215" s="28" t="s">
        <v>2235</v>
      </c>
      <c r="K215" s="28" t="s">
        <v>3962</v>
      </c>
      <c r="L215" s="28" t="s">
        <v>2358</v>
      </c>
    </row>
    <row r="216" spans="1:12" ht="45">
      <c r="A216" s="5" t="s">
        <v>3516</v>
      </c>
      <c r="B216" s="5" t="s">
        <v>2479</v>
      </c>
      <c r="C216" s="5" t="s">
        <v>1794</v>
      </c>
      <c r="D216" s="5" t="s">
        <v>4760</v>
      </c>
      <c r="E216" s="5" t="s">
        <v>4256</v>
      </c>
      <c r="F216" s="5" t="s">
        <v>4878</v>
      </c>
      <c r="G216" s="6">
        <v>4005</v>
      </c>
      <c r="H216" s="29" t="s">
        <v>4053</v>
      </c>
      <c r="I216" s="74" t="s">
        <v>726</v>
      </c>
      <c r="J216" s="5" t="s">
        <v>1795</v>
      </c>
      <c r="K216" s="5"/>
      <c r="L216" s="5" t="s">
        <v>1796</v>
      </c>
    </row>
    <row r="217" spans="1:12" ht="30">
      <c r="A217" s="5" t="s">
        <v>1696</v>
      </c>
      <c r="B217" s="5" t="s">
        <v>2479</v>
      </c>
      <c r="C217" s="5" t="s">
        <v>1042</v>
      </c>
      <c r="D217" s="5"/>
      <c r="E217" s="5" t="s">
        <v>4480</v>
      </c>
      <c r="F217" s="5" t="s">
        <v>4878</v>
      </c>
      <c r="G217" s="6">
        <v>4406</v>
      </c>
      <c r="H217" s="5" t="s">
        <v>1576</v>
      </c>
      <c r="I217" s="29" t="s">
        <v>1637</v>
      </c>
      <c r="J217" s="5"/>
      <c r="K217" s="7"/>
      <c r="L217" s="5"/>
    </row>
    <row r="218" spans="1:12" ht="30">
      <c r="A218" s="3" t="s">
        <v>4088</v>
      </c>
      <c r="B218" s="3" t="s">
        <v>2479</v>
      </c>
      <c r="C218" s="5" t="s">
        <v>5181</v>
      </c>
      <c r="D218" s="3" t="s">
        <v>4769</v>
      </c>
      <c r="E218" s="3" t="s">
        <v>4085</v>
      </c>
      <c r="F218" s="3" t="s">
        <v>4878</v>
      </c>
      <c r="G218" s="4" t="s">
        <v>4770</v>
      </c>
      <c r="H218" s="9" t="s">
        <v>4163</v>
      </c>
      <c r="I218" s="5" t="s">
        <v>2668</v>
      </c>
      <c r="J218" s="3" t="s">
        <v>4044</v>
      </c>
      <c r="K218" s="3" t="s">
        <v>2033</v>
      </c>
      <c r="L218" s="7" t="s">
        <v>2730</v>
      </c>
    </row>
    <row r="219" spans="1:12" ht="30">
      <c r="A219" s="3" t="s">
        <v>4126</v>
      </c>
      <c r="B219" s="3" t="s">
        <v>2479</v>
      </c>
      <c r="C219" s="3" t="s">
        <v>4127</v>
      </c>
      <c r="D219" s="29" t="s">
        <v>2566</v>
      </c>
      <c r="E219" s="3" t="s">
        <v>4128</v>
      </c>
      <c r="F219" s="3" t="s">
        <v>4878</v>
      </c>
      <c r="G219" s="4" t="s">
        <v>4129</v>
      </c>
      <c r="H219" s="3" t="s">
        <v>4110</v>
      </c>
      <c r="I219" s="3" t="s">
        <v>2755</v>
      </c>
      <c r="J219" s="3" t="s">
        <v>2201</v>
      </c>
      <c r="K219" s="3" t="s">
        <v>2222</v>
      </c>
      <c r="L219" s="3" t="s">
        <v>2389</v>
      </c>
    </row>
    <row r="220" spans="1:12" ht="30">
      <c r="A220" s="3" t="s">
        <v>4743</v>
      </c>
      <c r="B220" s="3" t="s">
        <v>2479</v>
      </c>
      <c r="C220" s="3" t="s">
        <v>4744</v>
      </c>
      <c r="D220" s="3" t="s">
        <v>4044</v>
      </c>
      <c r="E220" s="3" t="s">
        <v>4411</v>
      </c>
      <c r="F220" s="3" t="s">
        <v>4878</v>
      </c>
      <c r="G220" s="4" t="s">
        <v>4412</v>
      </c>
      <c r="H220" s="77" t="s">
        <v>4380</v>
      </c>
      <c r="I220" s="77" t="s">
        <v>2668</v>
      </c>
      <c r="J220" s="3" t="s">
        <v>4044</v>
      </c>
      <c r="K220" s="3" t="s">
        <v>2433</v>
      </c>
      <c r="L220" s="3" t="s">
        <v>2465</v>
      </c>
    </row>
    <row r="221" spans="1:12" ht="45">
      <c r="A221" s="17" t="s">
        <v>3420</v>
      </c>
      <c r="B221" s="17" t="s">
        <v>2479</v>
      </c>
      <c r="C221" s="17" t="s">
        <v>3160</v>
      </c>
      <c r="D221" s="17" t="s">
        <v>3446</v>
      </c>
      <c r="E221" s="17" t="s">
        <v>3447</v>
      </c>
      <c r="F221" s="17" t="s">
        <v>4878</v>
      </c>
      <c r="G221" s="31" t="s">
        <v>3448</v>
      </c>
      <c r="H221" s="17" t="s">
        <v>668</v>
      </c>
      <c r="I221" s="90" t="s">
        <v>2755</v>
      </c>
      <c r="J221" s="17" t="s">
        <v>556</v>
      </c>
      <c r="K221" s="17" t="s">
        <v>557</v>
      </c>
      <c r="L221" s="17" t="s">
        <v>558</v>
      </c>
    </row>
    <row r="222" spans="1:12" ht="30">
      <c r="A222" s="5" t="s">
        <v>2568</v>
      </c>
      <c r="B222" s="5" t="s">
        <v>2479</v>
      </c>
      <c r="C222" s="5" t="s">
        <v>913</v>
      </c>
      <c r="D222" s="5" t="s">
        <v>914</v>
      </c>
      <c r="E222" s="5" t="s">
        <v>2569</v>
      </c>
      <c r="F222" s="5" t="s">
        <v>4878</v>
      </c>
      <c r="G222" s="6">
        <v>4551</v>
      </c>
      <c r="H222" s="5" t="s">
        <v>4110</v>
      </c>
      <c r="I222" s="5" t="s">
        <v>2755</v>
      </c>
      <c r="J222" s="5" t="s">
        <v>916</v>
      </c>
      <c r="K222" s="26" t="s">
        <v>915</v>
      </c>
      <c r="L222" s="5"/>
    </row>
    <row r="223" spans="1:12" ht="30">
      <c r="A223" s="95" t="s">
        <v>121</v>
      </c>
      <c r="B223" s="77" t="s">
        <v>2479</v>
      </c>
      <c r="C223" s="95" t="s">
        <v>231</v>
      </c>
      <c r="E223" s="96" t="s">
        <v>2569</v>
      </c>
      <c r="F223" s="77" t="s">
        <v>4878</v>
      </c>
      <c r="G223" s="102">
        <v>4551</v>
      </c>
      <c r="H223" s="78" t="s">
        <v>4110</v>
      </c>
      <c r="I223" s="78" t="s">
        <v>2755</v>
      </c>
      <c r="L223" s="96"/>
    </row>
    <row r="224" spans="1:12" ht="30">
      <c r="A224" s="3" t="s">
        <v>4874</v>
      </c>
      <c r="B224" s="3" t="s">
        <v>2479</v>
      </c>
      <c r="C224" s="3" t="s">
        <v>4875</v>
      </c>
      <c r="E224" s="3" t="s">
        <v>4876</v>
      </c>
      <c r="F224" s="3" t="s">
        <v>4878</v>
      </c>
      <c r="G224" s="34" t="s">
        <v>335</v>
      </c>
      <c r="H224" s="77" t="s">
        <v>394</v>
      </c>
      <c r="I224" s="77" t="s">
        <v>1637</v>
      </c>
      <c r="J224" s="3" t="s">
        <v>4044</v>
      </c>
      <c r="K224" s="3" t="s">
        <v>4012</v>
      </c>
      <c r="L224" s="3" t="s">
        <v>2410</v>
      </c>
    </row>
    <row r="225" spans="1:12" ht="30">
      <c r="A225" s="9" t="s">
        <v>5246</v>
      </c>
      <c r="B225" s="5" t="s">
        <v>2479</v>
      </c>
      <c r="C225" s="9" t="s">
        <v>3059</v>
      </c>
      <c r="D225" s="5"/>
      <c r="E225" s="9" t="s">
        <v>3060</v>
      </c>
      <c r="F225" s="9" t="s">
        <v>4878</v>
      </c>
      <c r="G225" s="19" t="s">
        <v>3061</v>
      </c>
      <c r="H225" s="9" t="s">
        <v>2938</v>
      </c>
      <c r="I225" s="9" t="s">
        <v>2938</v>
      </c>
      <c r="J225" s="5" t="s">
        <v>2833</v>
      </c>
      <c r="K225" s="5"/>
      <c r="L225" s="5"/>
    </row>
    <row r="226" spans="1:12" ht="45">
      <c r="A226" s="3" t="s">
        <v>4695</v>
      </c>
      <c r="B226" s="3" t="s">
        <v>2479</v>
      </c>
      <c r="C226" s="3" t="s">
        <v>4696</v>
      </c>
      <c r="D226" s="3" t="s">
        <v>4044</v>
      </c>
      <c r="E226" s="3" t="s">
        <v>4083</v>
      </c>
      <c r="F226" s="3" t="s">
        <v>4878</v>
      </c>
      <c r="G226" s="4" t="s">
        <v>4084</v>
      </c>
      <c r="H226" s="77" t="s">
        <v>3584</v>
      </c>
      <c r="I226" s="77" t="s">
        <v>1204</v>
      </c>
      <c r="J226" s="3" t="s">
        <v>2236</v>
      </c>
      <c r="K226" s="3" t="s">
        <v>3963</v>
      </c>
      <c r="L226" s="3" t="s">
        <v>2359</v>
      </c>
    </row>
    <row r="227" spans="1:12" ht="30">
      <c r="A227" s="3" t="s">
        <v>4767</v>
      </c>
      <c r="B227" s="3" t="s">
        <v>2479</v>
      </c>
      <c r="C227" s="3" t="s">
        <v>4768</v>
      </c>
      <c r="D227" s="3" t="s">
        <v>4044</v>
      </c>
      <c r="E227" s="3" t="s">
        <v>4432</v>
      </c>
      <c r="F227" s="3" t="s">
        <v>4878</v>
      </c>
      <c r="G227" s="4" t="s">
        <v>4433</v>
      </c>
      <c r="H227" s="77" t="s">
        <v>4163</v>
      </c>
      <c r="I227" s="77" t="s">
        <v>2668</v>
      </c>
      <c r="J227" s="3" t="s">
        <v>2273</v>
      </c>
      <c r="K227" s="3" t="s">
        <v>4024</v>
      </c>
      <c r="L227" s="3" t="s">
        <v>4044</v>
      </c>
    </row>
    <row r="228" spans="1:12" ht="30">
      <c r="A228" s="3" t="s">
        <v>4348</v>
      </c>
      <c r="B228" s="3" t="s">
        <v>2479</v>
      </c>
      <c r="C228" s="77" t="s">
        <v>54</v>
      </c>
      <c r="D228" s="3" t="s">
        <v>4044</v>
      </c>
      <c r="E228" s="3" t="s">
        <v>4349</v>
      </c>
      <c r="F228" s="3" t="s">
        <v>4878</v>
      </c>
      <c r="G228" s="4" t="s">
        <v>4350</v>
      </c>
      <c r="H228" s="77" t="s">
        <v>707</v>
      </c>
      <c r="I228" s="77" t="s">
        <v>2755</v>
      </c>
      <c r="J228" s="3" t="s">
        <v>4044</v>
      </c>
      <c r="K228" s="3" t="s">
        <v>4036</v>
      </c>
      <c r="L228" s="3" t="s">
        <v>2427</v>
      </c>
    </row>
    <row r="229" spans="1:12" ht="45">
      <c r="A229" s="107" t="s">
        <v>5287</v>
      </c>
      <c r="B229" s="17" t="s">
        <v>2479</v>
      </c>
      <c r="C229" s="17" t="s">
        <v>720</v>
      </c>
      <c r="D229" s="17"/>
      <c r="E229" s="17" t="s">
        <v>4349</v>
      </c>
      <c r="F229" s="17" t="s">
        <v>4878</v>
      </c>
      <c r="G229" s="31">
        <v>4921</v>
      </c>
      <c r="H229" s="32" t="s">
        <v>707</v>
      </c>
      <c r="I229" s="90" t="s">
        <v>2755</v>
      </c>
      <c r="J229" s="17" t="s">
        <v>615</v>
      </c>
      <c r="K229" s="41" t="s">
        <v>616</v>
      </c>
      <c r="L229" s="17" t="s">
        <v>617</v>
      </c>
    </row>
    <row r="230" spans="1:12" ht="60">
      <c r="A230" s="3" t="s">
        <v>4646</v>
      </c>
      <c r="B230" s="3" t="s">
        <v>2479</v>
      </c>
      <c r="C230" s="3" t="s">
        <v>4647</v>
      </c>
      <c r="D230" s="3" t="s">
        <v>4044</v>
      </c>
      <c r="E230" s="3" t="s">
        <v>4122</v>
      </c>
      <c r="F230" s="3" t="s">
        <v>4878</v>
      </c>
      <c r="G230" s="4" t="s">
        <v>4123</v>
      </c>
      <c r="H230" s="29" t="s">
        <v>4163</v>
      </c>
      <c r="I230" s="5" t="s">
        <v>2668</v>
      </c>
      <c r="J230" s="3" t="s">
        <v>4044</v>
      </c>
      <c r="K230" s="3" t="s">
        <v>3981</v>
      </c>
      <c r="L230" s="3" t="s">
        <v>2238</v>
      </c>
    </row>
    <row r="231" spans="1:12" s="97" customFormat="1" ht="30">
      <c r="A231" s="28" t="s">
        <v>4197</v>
      </c>
      <c r="B231" s="28" t="s">
        <v>2479</v>
      </c>
      <c r="C231" s="28" t="s">
        <v>4198</v>
      </c>
      <c r="D231" s="28" t="s">
        <v>4044</v>
      </c>
      <c r="E231" s="28" t="s">
        <v>4199</v>
      </c>
      <c r="F231" s="55" t="s">
        <v>4878</v>
      </c>
      <c r="G231" s="101" t="s">
        <v>4200</v>
      </c>
      <c r="H231" s="28" t="s">
        <v>3764</v>
      </c>
      <c r="I231" s="89" t="s">
        <v>1202</v>
      </c>
      <c r="J231" s="28" t="s">
        <v>977</v>
      </c>
      <c r="K231" s="28" t="s">
        <v>2509</v>
      </c>
      <c r="L231" s="28" t="s">
        <v>4044</v>
      </c>
    </row>
    <row r="232" spans="1:12" ht="30">
      <c r="A232" s="5" t="s">
        <v>1638</v>
      </c>
      <c r="B232" s="5" t="s">
        <v>2479</v>
      </c>
      <c r="C232" s="5" t="s">
        <v>3376</v>
      </c>
      <c r="D232" s="5" t="s">
        <v>1702</v>
      </c>
      <c r="E232" s="5" t="s">
        <v>3684</v>
      </c>
      <c r="F232" s="5" t="s">
        <v>4878</v>
      </c>
      <c r="G232" s="6" t="s">
        <v>3685</v>
      </c>
      <c r="H232" s="5" t="s">
        <v>1576</v>
      </c>
      <c r="I232" s="29" t="s">
        <v>1637</v>
      </c>
      <c r="J232" s="5" t="s">
        <v>1703</v>
      </c>
      <c r="K232" s="5" t="s">
        <v>5325</v>
      </c>
      <c r="L232" s="5"/>
    </row>
    <row r="233" spans="1:12" ht="30">
      <c r="A233" s="24" t="s">
        <v>3686</v>
      </c>
      <c r="B233" s="25" t="s">
        <v>2479</v>
      </c>
      <c r="C233" s="24" t="s">
        <v>983</v>
      </c>
      <c r="D233" s="15"/>
      <c r="E233" s="24" t="s">
        <v>3687</v>
      </c>
      <c r="F233" s="24" t="s">
        <v>4878</v>
      </c>
      <c r="G233" s="103" t="s">
        <v>984</v>
      </c>
      <c r="H233" s="24" t="s">
        <v>3764</v>
      </c>
      <c r="I233" s="88" t="s">
        <v>1202</v>
      </c>
      <c r="J233" s="49" t="s">
        <v>985</v>
      </c>
      <c r="K233" s="15"/>
      <c r="L233" s="15"/>
    </row>
    <row r="234" spans="1:12" ht="30">
      <c r="A234" s="9" t="s">
        <v>5136</v>
      </c>
      <c r="B234" s="9" t="s">
        <v>2479</v>
      </c>
      <c r="C234" s="9" t="s">
        <v>5186</v>
      </c>
      <c r="E234" s="9" t="s">
        <v>4277</v>
      </c>
      <c r="F234" s="9" t="s">
        <v>4878</v>
      </c>
      <c r="G234" s="19" t="s">
        <v>4278</v>
      </c>
      <c r="H234" s="9" t="s">
        <v>4163</v>
      </c>
      <c r="I234" s="5" t="s">
        <v>2668</v>
      </c>
      <c r="J234" s="5" t="s">
        <v>2736</v>
      </c>
      <c r="K234" s="5"/>
      <c r="L234" s="5"/>
    </row>
    <row r="235" spans="1:12" ht="30">
      <c r="A235" s="3" t="s">
        <v>4608</v>
      </c>
      <c r="B235" s="3" t="s">
        <v>2479</v>
      </c>
      <c r="C235" s="3" t="s">
        <v>4609</v>
      </c>
      <c r="D235" s="3" t="s">
        <v>4044</v>
      </c>
      <c r="E235" s="3" t="s">
        <v>4610</v>
      </c>
      <c r="F235" s="3" t="s">
        <v>102</v>
      </c>
      <c r="G235" s="4" t="s">
        <v>4611</v>
      </c>
      <c r="H235" s="77" t="s">
        <v>1203</v>
      </c>
      <c r="I235" s="77" t="s">
        <v>1203</v>
      </c>
      <c r="J235" s="3" t="s">
        <v>2284</v>
      </c>
      <c r="K235" s="3" t="s">
        <v>4035</v>
      </c>
      <c r="L235" s="3" t="s">
        <v>4044</v>
      </c>
    </row>
    <row r="236" spans="1:12" ht="30">
      <c r="A236" s="3" t="s">
        <v>4446</v>
      </c>
      <c r="B236" s="3" t="s">
        <v>2479</v>
      </c>
      <c r="C236" s="3" t="s">
        <v>4447</v>
      </c>
      <c r="D236" s="3" t="s">
        <v>4044</v>
      </c>
      <c r="E236" s="3" t="s">
        <v>4448</v>
      </c>
      <c r="F236" s="3" t="s">
        <v>4878</v>
      </c>
      <c r="G236" s="4" t="s">
        <v>4449</v>
      </c>
      <c r="H236" s="77" t="s">
        <v>4053</v>
      </c>
      <c r="I236" s="77" t="s">
        <v>726</v>
      </c>
      <c r="J236" s="3" t="s">
        <v>2283</v>
      </c>
      <c r="K236" s="3" t="s">
        <v>4034</v>
      </c>
      <c r="L236" s="3" t="s">
        <v>2426</v>
      </c>
    </row>
    <row r="237" spans="1:12">
      <c r="A237" s="18" t="s">
        <v>3532</v>
      </c>
      <c r="B237" s="18" t="s">
        <v>2479</v>
      </c>
      <c r="C237" s="18" t="s">
        <v>3533</v>
      </c>
      <c r="D237" s="18"/>
      <c r="E237" s="18" t="s">
        <v>3534</v>
      </c>
      <c r="F237" s="18" t="s">
        <v>4878</v>
      </c>
      <c r="G237" s="50">
        <v>4275</v>
      </c>
      <c r="H237" s="50" t="s">
        <v>3764</v>
      </c>
      <c r="I237" s="83" t="s">
        <v>1202</v>
      </c>
      <c r="J237" s="50"/>
      <c r="K237" s="50"/>
      <c r="L237" s="50"/>
    </row>
    <row r="238" spans="1:12">
      <c r="A238" s="33" t="s">
        <v>3537</v>
      </c>
      <c r="B238" s="33" t="s">
        <v>2479</v>
      </c>
      <c r="C238" s="33" t="s">
        <v>602</v>
      </c>
      <c r="D238" s="33"/>
      <c r="E238" s="79" t="s">
        <v>3469</v>
      </c>
      <c r="F238" s="33" t="s">
        <v>4878</v>
      </c>
      <c r="G238" s="34">
        <v>4038</v>
      </c>
      <c r="H238" s="79" t="s">
        <v>3584</v>
      </c>
      <c r="I238" s="79" t="s">
        <v>1204</v>
      </c>
      <c r="J238" s="33"/>
      <c r="K238" s="33" t="s">
        <v>603</v>
      </c>
      <c r="L238" s="33"/>
    </row>
    <row r="239" spans="1:12" ht="45">
      <c r="A239" s="5" t="s">
        <v>5069</v>
      </c>
      <c r="B239" s="5" t="s">
        <v>2479</v>
      </c>
      <c r="C239" s="5" t="s">
        <v>5108</v>
      </c>
      <c r="D239" s="5"/>
      <c r="E239" s="5" t="s">
        <v>4486</v>
      </c>
      <c r="F239" s="5" t="s">
        <v>4878</v>
      </c>
      <c r="G239" s="6" t="s">
        <v>4645</v>
      </c>
      <c r="H239" s="5" t="s">
        <v>4093</v>
      </c>
      <c r="I239" s="5" t="s">
        <v>2755</v>
      </c>
      <c r="J239" s="5" t="s">
        <v>2690</v>
      </c>
      <c r="K239" s="5"/>
      <c r="L239" s="7" t="s">
        <v>2691</v>
      </c>
    </row>
    <row r="240" spans="1:12" ht="30">
      <c r="A240" s="24" t="s">
        <v>3538</v>
      </c>
      <c r="B240" s="25" t="s">
        <v>2479</v>
      </c>
      <c r="C240" s="112" t="s">
        <v>1049</v>
      </c>
      <c r="E240" s="24" t="s">
        <v>4540</v>
      </c>
      <c r="F240" s="24" t="s">
        <v>4878</v>
      </c>
      <c r="G240" s="103" t="s">
        <v>1050</v>
      </c>
      <c r="H240" s="24" t="s">
        <v>3764</v>
      </c>
      <c r="I240" s="88" t="s">
        <v>1202</v>
      </c>
      <c r="J240" s="15"/>
      <c r="K240" s="26"/>
      <c r="L240" s="15"/>
    </row>
    <row r="241" spans="1:12">
      <c r="A241" s="9" t="s">
        <v>3539</v>
      </c>
      <c r="B241" s="9" t="s">
        <v>2479</v>
      </c>
      <c r="C241" s="9" t="s">
        <v>3540</v>
      </c>
      <c r="D241" s="9" t="s">
        <v>3541</v>
      </c>
      <c r="E241" s="9" t="s">
        <v>3542</v>
      </c>
      <c r="F241" s="9" t="s">
        <v>4878</v>
      </c>
      <c r="G241" s="19">
        <v>4107</v>
      </c>
      <c r="H241" s="81" t="s">
        <v>3584</v>
      </c>
      <c r="I241" s="81" t="s">
        <v>1204</v>
      </c>
      <c r="J241" s="19"/>
      <c r="K241" s="19"/>
      <c r="L241" s="19"/>
    </row>
    <row r="242" spans="1:12" ht="30">
      <c r="A242" s="3" t="s">
        <v>4763</v>
      </c>
      <c r="B242" s="3" t="s">
        <v>2479</v>
      </c>
      <c r="C242" s="77" t="s">
        <v>56</v>
      </c>
      <c r="D242" s="3" t="s">
        <v>4764</v>
      </c>
      <c r="E242" s="3" t="s">
        <v>4104</v>
      </c>
      <c r="F242" s="3" t="s">
        <v>4878</v>
      </c>
      <c r="G242" s="4" t="s">
        <v>4105</v>
      </c>
      <c r="H242" s="29" t="s">
        <v>2938</v>
      </c>
      <c r="I242" s="29" t="s">
        <v>2938</v>
      </c>
      <c r="J242" s="9" t="s">
        <v>2834</v>
      </c>
      <c r="K242" s="3" t="s">
        <v>3943</v>
      </c>
      <c r="L242" s="3" t="s">
        <v>4044</v>
      </c>
    </row>
    <row r="243" spans="1:12" s="97" customFormat="1" ht="75">
      <c r="A243" s="33" t="s">
        <v>3359</v>
      </c>
      <c r="B243" s="33" t="s">
        <v>2479</v>
      </c>
      <c r="C243" s="33" t="s">
        <v>3262</v>
      </c>
      <c r="D243" s="17" t="s">
        <v>344</v>
      </c>
      <c r="E243" s="33" t="s">
        <v>3263</v>
      </c>
      <c r="F243" s="33" t="s">
        <v>4878</v>
      </c>
      <c r="G243" s="34">
        <v>4419</v>
      </c>
      <c r="H243" s="32" t="s">
        <v>394</v>
      </c>
      <c r="I243" s="90" t="s">
        <v>1637</v>
      </c>
      <c r="J243" s="17" t="s">
        <v>342</v>
      </c>
      <c r="K243" s="17"/>
      <c r="L243" s="41" t="s">
        <v>343</v>
      </c>
    </row>
    <row r="244" spans="1:12" ht="30">
      <c r="A244" s="5" t="s">
        <v>3334</v>
      </c>
      <c r="B244" s="5" t="s">
        <v>2479</v>
      </c>
      <c r="C244" s="5" t="s">
        <v>1596</v>
      </c>
      <c r="D244" s="5"/>
      <c r="E244" s="5" t="s">
        <v>3368</v>
      </c>
      <c r="F244" s="5" t="s">
        <v>4878</v>
      </c>
      <c r="G244" s="6" t="s">
        <v>3369</v>
      </c>
      <c r="H244" s="5" t="s">
        <v>4168</v>
      </c>
      <c r="I244" s="5" t="s">
        <v>1202</v>
      </c>
      <c r="J244" s="5"/>
      <c r="K244" s="5"/>
      <c r="L244" s="5"/>
    </row>
    <row r="245" spans="1:12" ht="30">
      <c r="A245" s="3" t="s">
        <v>4703</v>
      </c>
      <c r="B245" s="29" t="s">
        <v>2479</v>
      </c>
      <c r="C245" s="3" t="s">
        <v>4704</v>
      </c>
      <c r="D245" s="3" t="s">
        <v>4044</v>
      </c>
      <c r="E245" s="3" t="s">
        <v>4705</v>
      </c>
      <c r="F245" s="3" t="s">
        <v>4878</v>
      </c>
      <c r="G245" s="4" t="s">
        <v>4706</v>
      </c>
      <c r="H245" s="29" t="s">
        <v>4163</v>
      </c>
      <c r="I245" s="5" t="s">
        <v>2668</v>
      </c>
      <c r="J245" s="3" t="s">
        <v>2294</v>
      </c>
      <c r="K245" s="3" t="s">
        <v>2511</v>
      </c>
      <c r="L245" s="3" t="s">
        <v>2250</v>
      </c>
    </row>
    <row r="246" spans="1:12" ht="30">
      <c r="A246" s="9" t="s">
        <v>5266</v>
      </c>
      <c r="B246" s="5" t="s">
        <v>2479</v>
      </c>
      <c r="C246" s="9" t="s">
        <v>4383</v>
      </c>
      <c r="D246" s="5"/>
      <c r="E246" s="9" t="s">
        <v>2949</v>
      </c>
      <c r="F246" s="9" t="s">
        <v>4878</v>
      </c>
      <c r="G246" s="19">
        <v>4758</v>
      </c>
      <c r="H246" s="29" t="s">
        <v>2938</v>
      </c>
      <c r="I246" s="9" t="s">
        <v>2938</v>
      </c>
      <c r="J246" s="5"/>
      <c r="K246" s="5"/>
      <c r="L246" s="5"/>
    </row>
    <row r="247" spans="1:12" ht="30">
      <c r="A247" s="33" t="s">
        <v>3361</v>
      </c>
      <c r="B247" s="33" t="s">
        <v>2479</v>
      </c>
      <c r="C247" s="33" t="s">
        <v>3265</v>
      </c>
      <c r="D247" s="17"/>
      <c r="E247" s="33" t="s">
        <v>3266</v>
      </c>
      <c r="F247" s="33" t="s">
        <v>4878</v>
      </c>
      <c r="G247" s="34">
        <v>4422</v>
      </c>
      <c r="H247" s="33" t="s">
        <v>394</v>
      </c>
      <c r="I247" s="90" t="s">
        <v>1637</v>
      </c>
      <c r="J247" s="17" t="s">
        <v>353</v>
      </c>
      <c r="K247" s="17"/>
      <c r="L247" s="17"/>
    </row>
    <row r="248" spans="1:12" ht="30">
      <c r="A248" s="33" t="s">
        <v>3361</v>
      </c>
      <c r="B248" s="33" t="s">
        <v>2479</v>
      </c>
      <c r="C248" s="33" t="s">
        <v>3433</v>
      </c>
      <c r="D248" s="17"/>
      <c r="E248" s="33" t="s">
        <v>4428</v>
      </c>
      <c r="F248" s="33" t="s">
        <v>4878</v>
      </c>
      <c r="G248" s="34" t="s">
        <v>4429</v>
      </c>
      <c r="H248" s="33" t="s">
        <v>394</v>
      </c>
      <c r="I248" s="90" t="s">
        <v>1637</v>
      </c>
      <c r="J248" s="17"/>
      <c r="K248" s="17"/>
      <c r="L248" s="17"/>
    </row>
    <row r="249" spans="1:12" ht="30">
      <c r="A249" s="10" t="s">
        <v>4889</v>
      </c>
      <c r="B249" s="11" t="s">
        <v>2479</v>
      </c>
      <c r="C249" s="106" t="s">
        <v>5312</v>
      </c>
      <c r="E249" s="10" t="s">
        <v>4890</v>
      </c>
      <c r="F249" s="10" t="s">
        <v>4878</v>
      </c>
      <c r="G249" s="12" t="s">
        <v>4379</v>
      </c>
      <c r="H249" s="4" t="s">
        <v>4380</v>
      </c>
      <c r="I249" s="4" t="s">
        <v>2668</v>
      </c>
      <c r="J249" s="11"/>
      <c r="K249" s="9"/>
      <c r="L249" s="14"/>
    </row>
    <row r="250" spans="1:12" s="97" customFormat="1" ht="45">
      <c r="A250" s="3" t="s">
        <v>4740</v>
      </c>
      <c r="B250" s="3" t="s">
        <v>2479</v>
      </c>
      <c r="C250" s="3" t="s">
        <v>4520</v>
      </c>
      <c r="D250" s="3" t="s">
        <v>4044</v>
      </c>
      <c r="E250" s="3" t="s">
        <v>4741</v>
      </c>
      <c r="F250" s="3" t="s">
        <v>4878</v>
      </c>
      <c r="G250" s="4" t="s">
        <v>4742</v>
      </c>
      <c r="H250" s="77" t="s">
        <v>3584</v>
      </c>
      <c r="I250" s="77" t="s">
        <v>1204</v>
      </c>
      <c r="J250" s="3" t="s">
        <v>2306</v>
      </c>
      <c r="K250" s="3" t="s">
        <v>2129</v>
      </c>
      <c r="L250" s="3" t="s">
        <v>2329</v>
      </c>
    </row>
    <row r="251" spans="1:12">
      <c r="A251" s="9" t="s">
        <v>3556</v>
      </c>
      <c r="B251" s="9" t="s">
        <v>2479</v>
      </c>
      <c r="C251" s="9" t="s">
        <v>3557</v>
      </c>
      <c r="D251" s="9"/>
      <c r="E251" s="9" t="s">
        <v>3558</v>
      </c>
      <c r="F251" s="9" t="s">
        <v>4878</v>
      </c>
      <c r="G251" s="19">
        <v>4330</v>
      </c>
      <c r="H251" s="81" t="s">
        <v>1203</v>
      </c>
      <c r="I251" s="81" t="s">
        <v>1203</v>
      </c>
      <c r="J251" s="19"/>
      <c r="K251" s="19"/>
      <c r="L251" s="19"/>
    </row>
    <row r="252" spans="1:12" ht="30">
      <c r="A252" s="3" t="s">
        <v>4491</v>
      </c>
      <c r="B252" s="3" t="s">
        <v>2479</v>
      </c>
      <c r="C252" s="3" t="s">
        <v>4492</v>
      </c>
      <c r="D252" s="3" t="s">
        <v>4044</v>
      </c>
      <c r="E252" s="3" t="s">
        <v>4493</v>
      </c>
      <c r="F252" s="3" t="s">
        <v>4878</v>
      </c>
      <c r="G252" s="4" t="s">
        <v>4494</v>
      </c>
      <c r="H252" s="3" t="s">
        <v>4380</v>
      </c>
      <c r="I252" s="3" t="s">
        <v>2668</v>
      </c>
      <c r="J252" s="3" t="s">
        <v>4044</v>
      </c>
      <c r="K252" s="3" t="s">
        <v>2439</v>
      </c>
      <c r="L252" s="3" t="s">
        <v>4044</v>
      </c>
    </row>
    <row r="253" spans="1:12" ht="30">
      <c r="A253" s="5" t="s">
        <v>3335</v>
      </c>
      <c r="B253" s="5" t="s">
        <v>2479</v>
      </c>
      <c r="C253" s="5" t="s">
        <v>1597</v>
      </c>
      <c r="D253" s="5"/>
      <c r="E253" s="5" t="s">
        <v>3370</v>
      </c>
      <c r="F253" s="5" t="s">
        <v>4878</v>
      </c>
      <c r="G253" s="6" t="s">
        <v>3372</v>
      </c>
      <c r="H253" s="5" t="s">
        <v>4168</v>
      </c>
      <c r="I253" s="5" t="s">
        <v>1202</v>
      </c>
      <c r="J253" s="5" t="s">
        <v>1598</v>
      </c>
      <c r="K253" s="5"/>
      <c r="L253" s="5"/>
    </row>
    <row r="254" spans="1:12">
      <c r="A254" s="9" t="s">
        <v>3559</v>
      </c>
      <c r="B254" s="9" t="s">
        <v>2479</v>
      </c>
      <c r="C254" s="9" t="s">
        <v>3560</v>
      </c>
      <c r="D254" s="9" t="s">
        <v>3561</v>
      </c>
      <c r="E254" s="9" t="s">
        <v>3562</v>
      </c>
      <c r="F254" s="9" t="s">
        <v>4878</v>
      </c>
      <c r="G254" s="19">
        <v>4441</v>
      </c>
      <c r="H254" s="17" t="s">
        <v>1576</v>
      </c>
      <c r="I254" s="81" t="s">
        <v>1637</v>
      </c>
      <c r="J254" s="19"/>
      <c r="K254" s="19"/>
      <c r="L254" s="19"/>
    </row>
    <row r="255" spans="1:12">
      <c r="A255" s="9" t="s">
        <v>3567</v>
      </c>
      <c r="B255" s="9" t="s">
        <v>2479</v>
      </c>
      <c r="C255" s="9" t="s">
        <v>3568</v>
      </c>
      <c r="D255" s="9"/>
      <c r="E255" s="9" t="s">
        <v>3569</v>
      </c>
      <c r="F255" s="9" t="s">
        <v>4878</v>
      </c>
      <c r="G255" s="19">
        <v>4358</v>
      </c>
      <c r="H255" s="81" t="s">
        <v>1639</v>
      </c>
      <c r="I255" s="81" t="s">
        <v>49</v>
      </c>
      <c r="J255" s="19"/>
      <c r="K255" s="19"/>
      <c r="L255" s="19"/>
    </row>
    <row r="256" spans="1:12" ht="45">
      <c r="A256" s="3" t="s">
        <v>4746</v>
      </c>
      <c r="B256" s="3" t="s">
        <v>2479</v>
      </c>
      <c r="C256" s="3" t="s">
        <v>4747</v>
      </c>
      <c r="D256" s="3" t="s">
        <v>4044</v>
      </c>
      <c r="E256" s="3" t="s">
        <v>4748</v>
      </c>
      <c r="F256" s="3" t="s">
        <v>4878</v>
      </c>
      <c r="G256" s="4" t="s">
        <v>4749</v>
      </c>
      <c r="H256" s="77" t="s">
        <v>3584</v>
      </c>
      <c r="I256" s="77" t="s">
        <v>1204</v>
      </c>
      <c r="J256" s="3" t="s">
        <v>4044</v>
      </c>
      <c r="K256" s="3" t="s">
        <v>2148</v>
      </c>
      <c r="L256" s="3" t="s">
        <v>2346</v>
      </c>
    </row>
    <row r="257" spans="1:12" ht="30">
      <c r="A257" s="95" t="s">
        <v>140</v>
      </c>
      <c r="B257" s="77" t="s">
        <v>2479</v>
      </c>
      <c r="C257" s="95" t="s">
        <v>5337</v>
      </c>
      <c r="E257" s="96" t="s">
        <v>5338</v>
      </c>
      <c r="F257" s="77" t="s">
        <v>4878</v>
      </c>
      <c r="G257" s="102">
        <v>4428</v>
      </c>
      <c r="H257" s="78" t="s">
        <v>4163</v>
      </c>
      <c r="I257" s="78" t="s">
        <v>2668</v>
      </c>
      <c r="L257" s="96"/>
    </row>
    <row r="258" spans="1:12" ht="75">
      <c r="A258" s="3" t="s">
        <v>4173</v>
      </c>
      <c r="B258" s="3" t="s">
        <v>2479</v>
      </c>
      <c r="C258" s="3" t="s">
        <v>4174</v>
      </c>
      <c r="D258" s="3" t="s">
        <v>4044</v>
      </c>
      <c r="E258" s="3" t="s">
        <v>4175</v>
      </c>
      <c r="F258" s="3" t="s">
        <v>4878</v>
      </c>
      <c r="G258" s="4" t="s">
        <v>4176</v>
      </c>
      <c r="H258" s="77" t="s">
        <v>1639</v>
      </c>
      <c r="I258" s="77" t="s">
        <v>49</v>
      </c>
      <c r="J258" s="3" t="s">
        <v>2120</v>
      </c>
      <c r="K258" s="3" t="s">
        <v>4013</v>
      </c>
      <c r="L258" s="3" t="s">
        <v>2411</v>
      </c>
    </row>
    <row r="259" spans="1:12" ht="30">
      <c r="A259" s="109" t="s">
        <v>5313</v>
      </c>
      <c r="B259" s="5" t="s">
        <v>2479</v>
      </c>
      <c r="C259" s="109" t="s">
        <v>5314</v>
      </c>
      <c r="E259" s="5" t="s">
        <v>5001</v>
      </c>
      <c r="F259" s="5" t="s">
        <v>4878</v>
      </c>
      <c r="G259" s="6" t="s">
        <v>5002</v>
      </c>
      <c r="H259" s="5" t="s">
        <v>4110</v>
      </c>
      <c r="I259" s="5" t="s">
        <v>2755</v>
      </c>
      <c r="J259" s="5"/>
      <c r="K259" s="5"/>
      <c r="L259" s="5"/>
    </row>
    <row r="260" spans="1:12" ht="30">
      <c r="A260" s="33" t="s">
        <v>459</v>
      </c>
      <c r="B260" s="33" t="s">
        <v>2479</v>
      </c>
      <c r="C260" s="33" t="s">
        <v>1043</v>
      </c>
      <c r="D260" s="17"/>
      <c r="E260" s="33" t="s">
        <v>3790</v>
      </c>
      <c r="F260" s="33" t="s">
        <v>4878</v>
      </c>
      <c r="G260" s="34">
        <v>4967</v>
      </c>
      <c r="H260" s="33" t="s">
        <v>394</v>
      </c>
      <c r="I260" s="90" t="s">
        <v>1637</v>
      </c>
      <c r="J260" s="17"/>
      <c r="K260" s="17"/>
      <c r="L260" s="17"/>
    </row>
    <row r="261" spans="1:12" s="97" customFormat="1" ht="45">
      <c r="A261" s="3" t="s">
        <v>4426</v>
      </c>
      <c r="B261" s="3" t="s">
        <v>2479</v>
      </c>
      <c r="C261" s="3" t="s">
        <v>4427</v>
      </c>
      <c r="D261" s="3" t="s">
        <v>4044</v>
      </c>
      <c r="E261" s="3" t="s">
        <v>4428</v>
      </c>
      <c r="F261" s="3" t="s">
        <v>4878</v>
      </c>
      <c r="G261" s="4" t="s">
        <v>4429</v>
      </c>
      <c r="H261" s="77" t="s">
        <v>394</v>
      </c>
      <c r="I261" s="77" t="s">
        <v>1637</v>
      </c>
      <c r="J261" s="3" t="s">
        <v>4044</v>
      </c>
      <c r="K261" s="3" t="s">
        <v>3959</v>
      </c>
      <c r="L261" s="3" t="s">
        <v>2354</v>
      </c>
    </row>
    <row r="262" spans="1:12" ht="45">
      <c r="A262" s="5" t="s">
        <v>1920</v>
      </c>
      <c r="B262" s="5" t="s">
        <v>2479</v>
      </c>
      <c r="C262" s="5" t="s">
        <v>1921</v>
      </c>
      <c r="D262" s="5"/>
      <c r="E262" s="5" t="s">
        <v>3522</v>
      </c>
      <c r="F262" s="5" t="s">
        <v>4878</v>
      </c>
      <c r="G262" s="6" t="s">
        <v>1922</v>
      </c>
      <c r="H262" s="5" t="s">
        <v>4053</v>
      </c>
      <c r="I262" s="74" t="s">
        <v>726</v>
      </c>
      <c r="J262" s="5" t="s">
        <v>1923</v>
      </c>
      <c r="K262" s="7" t="s">
        <v>1924</v>
      </c>
      <c r="L262" s="5" t="s">
        <v>1925</v>
      </c>
    </row>
    <row r="263" spans="1:12">
      <c r="A263" s="33" t="s">
        <v>3578</v>
      </c>
      <c r="B263" s="33" t="s">
        <v>2479</v>
      </c>
      <c r="C263" s="33" t="s">
        <v>3579</v>
      </c>
      <c r="D263" s="33"/>
      <c r="E263" s="33" t="s">
        <v>3580</v>
      </c>
      <c r="F263" s="33" t="s">
        <v>4878</v>
      </c>
      <c r="G263" s="34" t="s">
        <v>4270</v>
      </c>
      <c r="H263" s="33" t="s">
        <v>599</v>
      </c>
      <c r="I263" s="79" t="s">
        <v>49</v>
      </c>
      <c r="J263" s="33"/>
      <c r="K263" s="33"/>
      <c r="L263" s="33"/>
    </row>
    <row r="264" spans="1:12" ht="45">
      <c r="A264" s="3" t="s">
        <v>4205</v>
      </c>
      <c r="B264" s="3" t="s">
        <v>2479</v>
      </c>
      <c r="C264" s="3" t="s">
        <v>4206</v>
      </c>
      <c r="D264" s="3" t="s">
        <v>4044</v>
      </c>
      <c r="E264" s="3" t="s">
        <v>4207</v>
      </c>
      <c r="F264" s="3" t="s">
        <v>4878</v>
      </c>
      <c r="G264" s="4" t="s">
        <v>4208</v>
      </c>
      <c r="H264" s="77" t="s">
        <v>3584</v>
      </c>
      <c r="I264" s="77" t="s">
        <v>1204</v>
      </c>
      <c r="J264" s="3" t="s">
        <v>2163</v>
      </c>
      <c r="K264" s="3" t="s">
        <v>2147</v>
      </c>
      <c r="L264" s="3" t="s">
        <v>4044</v>
      </c>
    </row>
    <row r="265" spans="1:12" ht="30">
      <c r="A265" s="5" t="s">
        <v>5057</v>
      </c>
      <c r="B265" s="5" t="s">
        <v>2479</v>
      </c>
      <c r="C265" s="5" t="s">
        <v>4825</v>
      </c>
      <c r="D265" s="5" t="s">
        <v>5093</v>
      </c>
      <c r="E265" s="5" t="s">
        <v>5090</v>
      </c>
      <c r="F265" s="5" t="s">
        <v>4878</v>
      </c>
      <c r="G265" s="6" t="s">
        <v>5094</v>
      </c>
      <c r="H265" s="5" t="s">
        <v>4093</v>
      </c>
      <c r="I265" s="5" t="s">
        <v>2755</v>
      </c>
      <c r="J265" s="5" t="s">
        <v>2767</v>
      </c>
      <c r="K265" s="36" t="s">
        <v>2768</v>
      </c>
      <c r="L265" s="7" t="s">
        <v>2769</v>
      </c>
    </row>
    <row r="266" spans="1:12" ht="30">
      <c r="A266" s="10" t="s">
        <v>4897</v>
      </c>
      <c r="B266" s="11" t="s">
        <v>2479</v>
      </c>
      <c r="C266" s="10"/>
      <c r="D266" s="9"/>
      <c r="E266" s="10" t="s">
        <v>4898</v>
      </c>
      <c r="F266" s="10" t="s">
        <v>4878</v>
      </c>
      <c r="G266" s="12" t="s">
        <v>4899</v>
      </c>
      <c r="H266" s="4" t="s">
        <v>4380</v>
      </c>
      <c r="I266" s="4" t="s">
        <v>2668</v>
      </c>
      <c r="J266" s="9"/>
      <c r="K266" s="9"/>
      <c r="L266" s="9"/>
    </row>
    <row r="267" spans="1:12" ht="30">
      <c r="A267" s="5" t="s">
        <v>2987</v>
      </c>
      <c r="B267" s="5" t="s">
        <v>2479</v>
      </c>
      <c r="C267" s="5" t="s">
        <v>5017</v>
      </c>
      <c r="E267" s="5" t="s">
        <v>4841</v>
      </c>
      <c r="F267" s="5" t="s">
        <v>4878</v>
      </c>
      <c r="G267" s="6">
        <v>4543</v>
      </c>
      <c r="H267" s="5" t="s">
        <v>4110</v>
      </c>
      <c r="I267" s="5" t="s">
        <v>2755</v>
      </c>
      <c r="J267" s="5" t="s">
        <v>2589</v>
      </c>
      <c r="K267" s="7" t="s">
        <v>2590</v>
      </c>
      <c r="L267" s="5"/>
    </row>
    <row r="268" spans="1:12" ht="30">
      <c r="A268" s="5" t="s">
        <v>1934</v>
      </c>
      <c r="B268" s="5" t="s">
        <v>2479</v>
      </c>
      <c r="C268" s="5" t="s">
        <v>1935</v>
      </c>
      <c r="D268" s="5"/>
      <c r="E268" s="29" t="s">
        <v>1936</v>
      </c>
      <c r="F268" s="5" t="s">
        <v>4878</v>
      </c>
      <c r="G268" s="37">
        <v>4005</v>
      </c>
      <c r="H268" s="5" t="s">
        <v>4053</v>
      </c>
      <c r="I268" s="74" t="s">
        <v>726</v>
      </c>
      <c r="J268" s="5" t="s">
        <v>1937</v>
      </c>
      <c r="K268" s="7" t="s">
        <v>1938</v>
      </c>
      <c r="L268" s="5" t="s">
        <v>1939</v>
      </c>
    </row>
    <row r="269" spans="1:12" ht="45">
      <c r="A269" s="5" t="s">
        <v>3527</v>
      </c>
      <c r="B269" s="5" t="s">
        <v>2479</v>
      </c>
      <c r="C269" s="5" t="s">
        <v>3402</v>
      </c>
      <c r="D269" s="5" t="s">
        <v>3401</v>
      </c>
      <c r="E269" s="5" t="s">
        <v>3171</v>
      </c>
      <c r="F269" s="5" t="s">
        <v>4878</v>
      </c>
      <c r="G269" s="6" t="s">
        <v>3403</v>
      </c>
      <c r="H269" s="5" t="s">
        <v>4168</v>
      </c>
      <c r="I269" s="5" t="s">
        <v>1202</v>
      </c>
      <c r="J269" s="5" t="s">
        <v>1599</v>
      </c>
      <c r="K269" s="5"/>
      <c r="L269" s="7" t="s">
        <v>1600</v>
      </c>
    </row>
    <row r="270" spans="1:12" ht="45">
      <c r="A270" s="33" t="s">
        <v>5138</v>
      </c>
      <c r="B270" s="32" t="s">
        <v>2479</v>
      </c>
      <c r="C270" s="33" t="s">
        <v>460</v>
      </c>
      <c r="D270" s="17"/>
      <c r="E270" s="33" t="s">
        <v>461</v>
      </c>
      <c r="F270" s="33" t="s">
        <v>4878</v>
      </c>
      <c r="G270" s="34">
        <v>4429</v>
      </c>
      <c r="H270" s="32" t="s">
        <v>394</v>
      </c>
      <c r="I270" s="90" t="s">
        <v>1637</v>
      </c>
      <c r="J270" s="17" t="s">
        <v>462</v>
      </c>
      <c r="K270" s="41" t="s">
        <v>463</v>
      </c>
      <c r="L270" s="17" t="s">
        <v>464</v>
      </c>
    </row>
    <row r="271" spans="1:12" ht="30">
      <c r="A271" s="3" t="s">
        <v>4848</v>
      </c>
      <c r="B271" s="29" t="s">
        <v>2479</v>
      </c>
      <c r="C271" s="3" t="s">
        <v>4849</v>
      </c>
      <c r="D271" s="3" t="s">
        <v>4044</v>
      </c>
      <c r="E271" s="3" t="s">
        <v>4850</v>
      </c>
      <c r="F271" s="3" t="s">
        <v>4878</v>
      </c>
      <c r="G271" s="4" t="s">
        <v>4851</v>
      </c>
      <c r="H271" s="29" t="s">
        <v>4163</v>
      </c>
      <c r="I271" s="5" t="s">
        <v>2668</v>
      </c>
      <c r="J271" s="3" t="s">
        <v>4044</v>
      </c>
      <c r="K271" s="3" t="s">
        <v>2395</v>
      </c>
      <c r="L271" s="3" t="s">
        <v>4044</v>
      </c>
    </row>
    <row r="272" spans="1:12" ht="30">
      <c r="A272" s="3" t="s">
        <v>4487</v>
      </c>
      <c r="B272" s="28" t="s">
        <v>2479</v>
      </c>
      <c r="C272" s="28" t="s">
        <v>4488</v>
      </c>
      <c r="D272" s="28" t="s">
        <v>1053</v>
      </c>
      <c r="E272" s="28" t="s">
        <v>4489</v>
      </c>
      <c r="F272" s="48" t="s">
        <v>4878</v>
      </c>
      <c r="G272" s="101" t="s">
        <v>4490</v>
      </c>
      <c r="H272" s="28" t="s">
        <v>3764</v>
      </c>
      <c r="I272" s="89" t="s">
        <v>1202</v>
      </c>
      <c r="J272" s="28" t="s">
        <v>2105</v>
      </c>
      <c r="K272" s="28" t="s">
        <v>3968</v>
      </c>
      <c r="L272" s="28" t="s">
        <v>2255</v>
      </c>
    </row>
    <row r="273" spans="1:12" ht="30">
      <c r="A273" s="11" t="s">
        <v>4903</v>
      </c>
      <c r="B273" s="11" t="s">
        <v>2479</v>
      </c>
      <c r="C273" s="11" t="s">
        <v>4516</v>
      </c>
      <c r="D273" s="11"/>
      <c r="E273" s="11" t="s">
        <v>4904</v>
      </c>
      <c r="F273" s="11" t="s">
        <v>4878</v>
      </c>
      <c r="G273" s="12">
        <v>4628</v>
      </c>
      <c r="H273" s="4" t="s">
        <v>4380</v>
      </c>
      <c r="I273" s="4" t="s">
        <v>2668</v>
      </c>
      <c r="J273" s="9" t="s">
        <v>2500</v>
      </c>
      <c r="K273" s="14" t="s">
        <v>2501</v>
      </c>
      <c r="L273" s="9"/>
    </row>
    <row r="274" spans="1:12" ht="30">
      <c r="A274" s="33" t="s">
        <v>3203</v>
      </c>
      <c r="B274" s="33" t="s">
        <v>2479</v>
      </c>
      <c r="C274" s="33" t="s">
        <v>3436</v>
      </c>
      <c r="D274" s="33" t="s">
        <v>465</v>
      </c>
      <c r="E274" s="33" t="s">
        <v>3435</v>
      </c>
      <c r="F274" s="33" t="s">
        <v>4878</v>
      </c>
      <c r="G274" s="34" t="s">
        <v>393</v>
      </c>
      <c r="H274" s="33" t="s">
        <v>394</v>
      </c>
      <c r="I274" s="90" t="s">
        <v>1637</v>
      </c>
      <c r="J274" s="17" t="s">
        <v>466</v>
      </c>
      <c r="K274" s="17" t="s">
        <v>467</v>
      </c>
      <c r="L274" s="17" t="s">
        <v>468</v>
      </c>
    </row>
    <row r="275" spans="1:12" ht="30">
      <c r="A275" s="3" t="s">
        <v>4319</v>
      </c>
      <c r="B275" s="28" t="s">
        <v>2479</v>
      </c>
      <c r="C275" s="28" t="s">
        <v>4103</v>
      </c>
      <c r="D275" s="28" t="s">
        <v>1056</v>
      </c>
      <c r="E275" s="28" t="s">
        <v>4320</v>
      </c>
      <c r="F275" s="48" t="s">
        <v>4878</v>
      </c>
      <c r="G275" s="101" t="s">
        <v>4321</v>
      </c>
      <c r="H275" s="28" t="s">
        <v>3764</v>
      </c>
      <c r="I275" s="89" t="s">
        <v>1202</v>
      </c>
      <c r="J275" s="28" t="s">
        <v>2186</v>
      </c>
      <c r="K275" s="28" t="s">
        <v>2042</v>
      </c>
      <c r="L275" s="28" t="s">
        <v>2375</v>
      </c>
    </row>
    <row r="276" spans="1:12" ht="75">
      <c r="A276" s="17" t="s">
        <v>3237</v>
      </c>
      <c r="B276" s="17" t="s">
        <v>2479</v>
      </c>
      <c r="C276" s="17" t="s">
        <v>3331</v>
      </c>
      <c r="D276" s="17"/>
      <c r="E276" s="32" t="s">
        <v>3332</v>
      </c>
      <c r="F276" s="32" t="s">
        <v>4878</v>
      </c>
      <c r="G276" s="31">
        <v>4923</v>
      </c>
      <c r="H276" s="33" t="s">
        <v>394</v>
      </c>
      <c r="I276" s="90" t="s">
        <v>1637</v>
      </c>
      <c r="J276" s="17" t="s">
        <v>469</v>
      </c>
      <c r="K276" s="17" t="s">
        <v>470</v>
      </c>
      <c r="L276" s="17" t="s">
        <v>471</v>
      </c>
    </row>
    <row r="277" spans="1:12" ht="30">
      <c r="A277" s="3" t="s">
        <v>4649</v>
      </c>
      <c r="B277" s="3" t="s">
        <v>2479</v>
      </c>
      <c r="C277" s="77" t="s">
        <v>58</v>
      </c>
      <c r="D277" s="3" t="s">
        <v>4044</v>
      </c>
      <c r="E277" s="3" t="s">
        <v>4650</v>
      </c>
      <c r="F277" s="3" t="s">
        <v>4878</v>
      </c>
      <c r="G277" s="4" t="s">
        <v>4651</v>
      </c>
      <c r="H277" s="77" t="s">
        <v>1576</v>
      </c>
      <c r="I277" s="77" t="s">
        <v>1637</v>
      </c>
      <c r="J277" s="3" t="s">
        <v>2231</v>
      </c>
      <c r="K277" s="3" t="s">
        <v>3957</v>
      </c>
      <c r="L277" s="3" t="s">
        <v>2352</v>
      </c>
    </row>
    <row r="278" spans="1:12" ht="30">
      <c r="A278" s="77" t="s">
        <v>59</v>
      </c>
      <c r="B278" s="3" t="s">
        <v>2479</v>
      </c>
      <c r="C278" s="3" t="s">
        <v>3867</v>
      </c>
      <c r="D278" s="3" t="s">
        <v>4044</v>
      </c>
      <c r="E278" s="3" t="s">
        <v>4339</v>
      </c>
      <c r="F278" s="3" t="s">
        <v>4878</v>
      </c>
      <c r="G278" s="4" t="s">
        <v>4340</v>
      </c>
      <c r="H278" s="3" t="s">
        <v>4110</v>
      </c>
      <c r="I278" s="3" t="s">
        <v>2755</v>
      </c>
      <c r="J278" s="3" t="s">
        <v>2445</v>
      </c>
      <c r="K278" s="3" t="s">
        <v>4028</v>
      </c>
      <c r="L278" s="3" t="s">
        <v>4044</v>
      </c>
    </row>
    <row r="279" spans="1:12" ht="45">
      <c r="A279" s="3" t="s">
        <v>1090</v>
      </c>
      <c r="B279" s="3" t="s">
        <v>2479</v>
      </c>
      <c r="C279" s="3" t="s">
        <v>4800</v>
      </c>
      <c r="D279" s="3" t="s">
        <v>4044</v>
      </c>
      <c r="E279" s="3" t="s">
        <v>4386</v>
      </c>
      <c r="F279" s="3" t="s">
        <v>4878</v>
      </c>
      <c r="G279" s="4" t="s">
        <v>4801</v>
      </c>
      <c r="H279" s="77" t="s">
        <v>4053</v>
      </c>
      <c r="I279" s="77" t="s">
        <v>726</v>
      </c>
      <c r="J279" s="3"/>
      <c r="K279" s="3" t="s">
        <v>2045</v>
      </c>
      <c r="L279" s="3" t="s">
        <v>4044</v>
      </c>
    </row>
    <row r="280" spans="1:12" ht="30">
      <c r="A280" s="9" t="s">
        <v>3591</v>
      </c>
      <c r="B280" s="9" t="s">
        <v>2479</v>
      </c>
      <c r="C280" s="109" t="s">
        <v>5299</v>
      </c>
      <c r="D280" s="109" t="s">
        <v>5332</v>
      </c>
      <c r="E280" s="9" t="s">
        <v>3470</v>
      </c>
      <c r="F280" s="9" t="s">
        <v>4878</v>
      </c>
      <c r="G280" s="19" t="s">
        <v>1149</v>
      </c>
      <c r="H280" s="9" t="s">
        <v>1106</v>
      </c>
      <c r="I280" s="5" t="s">
        <v>1202</v>
      </c>
      <c r="J280" s="116" t="s">
        <v>5300</v>
      </c>
      <c r="K280" s="39" t="s">
        <v>5302</v>
      </c>
      <c r="L280" s="39" t="s">
        <v>5301</v>
      </c>
    </row>
    <row r="281" spans="1:12" ht="30">
      <c r="A281" s="9" t="s">
        <v>5250</v>
      </c>
      <c r="B281" s="29" t="s">
        <v>2479</v>
      </c>
      <c r="C281" s="75"/>
      <c r="D281" s="5"/>
      <c r="E281" s="9" t="s">
        <v>3065</v>
      </c>
      <c r="F281" s="9" t="s">
        <v>4878</v>
      </c>
      <c r="G281" s="19">
        <v>4739</v>
      </c>
      <c r="H281" s="29" t="s">
        <v>2938</v>
      </c>
      <c r="I281" s="9" t="s">
        <v>2938</v>
      </c>
      <c r="J281" s="5"/>
      <c r="K281" s="5"/>
      <c r="L281" s="5"/>
    </row>
    <row r="282" spans="1:12" ht="30">
      <c r="A282" s="9" t="s">
        <v>4909</v>
      </c>
      <c r="B282" s="3" t="s">
        <v>2479</v>
      </c>
      <c r="C282" s="9" t="s">
        <v>4910</v>
      </c>
      <c r="D282" s="9"/>
      <c r="E282" s="9" t="s">
        <v>4911</v>
      </c>
      <c r="F282" s="18" t="s">
        <v>4878</v>
      </c>
      <c r="G282" s="19">
        <v>4630</v>
      </c>
      <c r="H282" s="4" t="s">
        <v>4380</v>
      </c>
      <c r="I282" s="4" t="s">
        <v>2668</v>
      </c>
      <c r="J282" s="18" t="s">
        <v>2600</v>
      </c>
      <c r="K282" s="35" t="s">
        <v>2601</v>
      </c>
      <c r="L282" s="18"/>
    </row>
    <row r="283" spans="1:12">
      <c r="A283" s="9" t="s">
        <v>5251</v>
      </c>
      <c r="B283" s="9" t="s">
        <v>2479</v>
      </c>
      <c r="C283" s="9" t="s">
        <v>3066</v>
      </c>
      <c r="D283" s="5" t="s">
        <v>5229</v>
      </c>
      <c r="E283" s="9" t="s">
        <v>3067</v>
      </c>
      <c r="F283" s="9" t="s">
        <v>4878</v>
      </c>
      <c r="G283" s="19" t="s">
        <v>3068</v>
      </c>
      <c r="H283" s="9" t="s">
        <v>2938</v>
      </c>
      <c r="I283" s="9" t="s">
        <v>2938</v>
      </c>
      <c r="J283" s="5" t="s">
        <v>2839</v>
      </c>
      <c r="K283" s="5"/>
      <c r="L283" s="5"/>
    </row>
    <row r="284" spans="1:12" ht="30">
      <c r="A284" s="33" t="s">
        <v>3205</v>
      </c>
      <c r="B284" s="33" t="s">
        <v>2479</v>
      </c>
      <c r="C284" s="33" t="s">
        <v>3440</v>
      </c>
      <c r="D284" s="17"/>
      <c r="E284" s="33" t="s">
        <v>3441</v>
      </c>
      <c r="F284" s="33" t="s">
        <v>4878</v>
      </c>
      <c r="G284" s="34" t="s">
        <v>3442</v>
      </c>
      <c r="H284" s="33" t="s">
        <v>394</v>
      </c>
      <c r="I284" s="90" t="s">
        <v>1637</v>
      </c>
      <c r="J284" s="17" t="s">
        <v>372</v>
      </c>
      <c r="K284" s="17"/>
      <c r="L284" s="17"/>
    </row>
    <row r="285" spans="1:12" ht="45">
      <c r="A285" s="5" t="s">
        <v>2988</v>
      </c>
      <c r="B285" s="5" t="s">
        <v>2479</v>
      </c>
      <c r="C285" s="5" t="s">
        <v>5020</v>
      </c>
      <c r="D285" s="5"/>
      <c r="E285" s="5" t="s">
        <v>5021</v>
      </c>
      <c r="F285" s="5" t="s">
        <v>4878</v>
      </c>
      <c r="G285" s="6" t="s">
        <v>5022</v>
      </c>
      <c r="H285" s="5" t="s">
        <v>4110</v>
      </c>
      <c r="I285" s="5" t="s">
        <v>2755</v>
      </c>
      <c r="J285" s="5" t="s">
        <v>2593</v>
      </c>
      <c r="K285" s="7" t="s">
        <v>2594</v>
      </c>
      <c r="L285" s="7" t="s">
        <v>2595</v>
      </c>
    </row>
    <row r="286" spans="1:12" ht="30">
      <c r="A286" s="5" t="s">
        <v>3594</v>
      </c>
      <c r="B286" s="5" t="s">
        <v>2479</v>
      </c>
      <c r="C286" s="5" t="s">
        <v>1945</v>
      </c>
      <c r="D286" s="5" t="s">
        <v>3595</v>
      </c>
      <c r="E286" s="5" t="s">
        <v>4736</v>
      </c>
      <c r="F286" s="5" t="s">
        <v>4878</v>
      </c>
      <c r="G286" s="6" t="s">
        <v>4737</v>
      </c>
      <c r="H286" s="5" t="s">
        <v>4053</v>
      </c>
      <c r="I286" s="74" t="s">
        <v>726</v>
      </c>
      <c r="J286" s="5"/>
      <c r="K286" s="5" t="s">
        <v>1946</v>
      </c>
      <c r="L286" s="5" t="s">
        <v>1947</v>
      </c>
    </row>
    <row r="287" spans="1:12" ht="45">
      <c r="A287" s="3" t="s">
        <v>4838</v>
      </c>
      <c r="B287" s="3" t="s">
        <v>2479</v>
      </c>
      <c r="C287" s="3" t="s">
        <v>4839</v>
      </c>
      <c r="D287" s="3" t="s">
        <v>4044</v>
      </c>
      <c r="E287" s="3" t="s">
        <v>4796</v>
      </c>
      <c r="F287" s="3" t="s">
        <v>4878</v>
      </c>
      <c r="G287" s="4" t="s">
        <v>4840</v>
      </c>
      <c r="H287" s="3" t="s">
        <v>4163</v>
      </c>
      <c r="I287" s="3" t="s">
        <v>2668</v>
      </c>
      <c r="J287" s="3" t="s">
        <v>2086</v>
      </c>
      <c r="K287" s="3" t="s">
        <v>3982</v>
      </c>
      <c r="L287" s="3" t="s">
        <v>2240</v>
      </c>
    </row>
    <row r="288" spans="1:12" ht="45">
      <c r="A288" s="3" t="s">
        <v>3596</v>
      </c>
      <c r="B288" s="3" t="s">
        <v>2479</v>
      </c>
      <c r="C288" s="3" t="s">
        <v>5326</v>
      </c>
      <c r="D288" s="3" t="s">
        <v>4044</v>
      </c>
      <c r="E288" s="3" t="s">
        <v>4362</v>
      </c>
      <c r="F288" s="3" t="s">
        <v>4878</v>
      </c>
      <c r="G288" s="4" t="s">
        <v>4363</v>
      </c>
      <c r="H288" s="77" t="s">
        <v>599</v>
      </c>
      <c r="I288" s="77" t="s">
        <v>49</v>
      </c>
      <c r="J288" s="3" t="s">
        <v>4044</v>
      </c>
      <c r="K288" s="3" t="s">
        <v>2039</v>
      </c>
      <c r="L288" s="3" t="s">
        <v>2476</v>
      </c>
    </row>
    <row r="289" spans="1:12" ht="30">
      <c r="A289" s="33" t="s">
        <v>3206</v>
      </c>
      <c r="B289" s="32" t="s">
        <v>2479</v>
      </c>
      <c r="C289" s="33" t="s">
        <v>3443</v>
      </c>
      <c r="D289" s="17" t="s">
        <v>374</v>
      </c>
      <c r="E289" s="33" t="s">
        <v>3444</v>
      </c>
      <c r="F289" s="33" t="s">
        <v>4878</v>
      </c>
      <c r="G289" s="34" t="s">
        <v>3445</v>
      </c>
      <c r="H289" s="33" t="s">
        <v>394</v>
      </c>
      <c r="I289" s="90" t="s">
        <v>1637</v>
      </c>
      <c r="J289" s="17" t="s">
        <v>373</v>
      </c>
      <c r="K289" s="17"/>
      <c r="L289" s="17"/>
    </row>
    <row r="290" spans="1:12" ht="45">
      <c r="A290" s="3" t="s">
        <v>4617</v>
      </c>
      <c r="B290" s="3" t="s">
        <v>2479</v>
      </c>
      <c r="C290" s="3" t="s">
        <v>4618</v>
      </c>
      <c r="E290" s="3" t="s">
        <v>4273</v>
      </c>
      <c r="F290" s="3" t="s">
        <v>4878</v>
      </c>
      <c r="G290" s="4">
        <v>4937</v>
      </c>
      <c r="H290" s="77" t="s">
        <v>599</v>
      </c>
      <c r="I290" s="77" t="s">
        <v>49</v>
      </c>
      <c r="J290" s="3" t="s">
        <v>2077</v>
      </c>
      <c r="K290" s="3" t="s">
        <v>3971</v>
      </c>
      <c r="L290" s="3" t="s">
        <v>2370</v>
      </c>
    </row>
    <row r="291" spans="1:12" ht="45">
      <c r="A291" s="3" t="s">
        <v>4193</v>
      </c>
      <c r="B291" s="3" t="s">
        <v>2479</v>
      </c>
      <c r="C291" s="3" t="s">
        <v>109</v>
      </c>
      <c r="D291" s="3" t="s">
        <v>4044</v>
      </c>
      <c r="E291" s="3" t="s">
        <v>4194</v>
      </c>
      <c r="F291" s="3" t="s">
        <v>4878</v>
      </c>
      <c r="G291" s="4" t="s">
        <v>4195</v>
      </c>
      <c r="H291" s="77" t="s">
        <v>3584</v>
      </c>
      <c r="I291" s="77" t="s">
        <v>1204</v>
      </c>
      <c r="J291" s="3" t="s">
        <v>2282</v>
      </c>
      <c r="K291" s="3" t="s">
        <v>4033</v>
      </c>
      <c r="L291" s="3" t="s">
        <v>2425</v>
      </c>
    </row>
    <row r="292" spans="1:12" ht="45">
      <c r="A292" s="5" t="s">
        <v>3025</v>
      </c>
      <c r="B292" s="5" t="s">
        <v>2479</v>
      </c>
      <c r="C292" s="5" t="s">
        <v>3197</v>
      </c>
      <c r="D292" s="5"/>
      <c r="E292" s="29" t="s">
        <v>4500</v>
      </c>
      <c r="F292" s="29" t="s">
        <v>4878</v>
      </c>
      <c r="G292" s="6">
        <v>4344</v>
      </c>
      <c r="H292" s="9" t="s">
        <v>1639</v>
      </c>
      <c r="I292" s="74" t="s">
        <v>49</v>
      </c>
      <c r="J292" s="5" t="s">
        <v>1769</v>
      </c>
      <c r="K292" s="5"/>
      <c r="L292" s="5" t="s">
        <v>1770</v>
      </c>
    </row>
    <row r="293" spans="1:12" ht="30">
      <c r="A293" s="5" t="s">
        <v>3336</v>
      </c>
      <c r="B293" s="5" t="s">
        <v>2479</v>
      </c>
      <c r="C293" s="5" t="s">
        <v>3373</v>
      </c>
      <c r="D293" s="5"/>
      <c r="E293" s="5" t="s">
        <v>4578</v>
      </c>
      <c r="F293" s="5" t="s">
        <v>4878</v>
      </c>
      <c r="G293" s="6" t="s">
        <v>3372</v>
      </c>
      <c r="H293" s="5" t="s">
        <v>4168</v>
      </c>
      <c r="I293" s="5" t="s">
        <v>1202</v>
      </c>
      <c r="J293" s="5"/>
      <c r="K293" s="5"/>
      <c r="L293" s="7" t="s">
        <v>1496</v>
      </c>
    </row>
    <row r="294" spans="1:12" ht="45">
      <c r="A294" s="9" t="s">
        <v>3026</v>
      </c>
      <c r="B294" s="9" t="s">
        <v>2479</v>
      </c>
      <c r="C294" s="9" t="s">
        <v>3198</v>
      </c>
      <c r="D294" s="5"/>
      <c r="E294" s="9" t="s">
        <v>3199</v>
      </c>
      <c r="F294" s="9" t="s">
        <v>4878</v>
      </c>
      <c r="G294" s="19" t="s">
        <v>1771</v>
      </c>
      <c r="H294" s="9" t="s">
        <v>1639</v>
      </c>
      <c r="I294" s="74" t="s">
        <v>49</v>
      </c>
      <c r="J294" s="5" t="s">
        <v>1772</v>
      </c>
      <c r="K294" s="5" t="s">
        <v>1773</v>
      </c>
      <c r="L294" s="5" t="s">
        <v>1774</v>
      </c>
    </row>
    <row r="295" spans="1:12" s="97" customFormat="1">
      <c r="A295" s="9" t="s">
        <v>3601</v>
      </c>
      <c r="B295" s="9" t="s">
        <v>2479</v>
      </c>
      <c r="C295" s="9" t="s">
        <v>3602</v>
      </c>
      <c r="D295" s="9"/>
      <c r="E295" s="9" t="s">
        <v>3069</v>
      </c>
      <c r="F295" s="3" t="s">
        <v>4878</v>
      </c>
      <c r="G295" s="19">
        <v>4742</v>
      </c>
      <c r="H295" s="81" t="s">
        <v>2938</v>
      </c>
      <c r="I295" s="81" t="s">
        <v>2938</v>
      </c>
      <c r="J295" s="19"/>
      <c r="K295" s="19"/>
      <c r="L295" s="19"/>
    </row>
    <row r="296" spans="1:12" ht="30">
      <c r="A296" s="9" t="s">
        <v>5257</v>
      </c>
      <c r="B296" s="29" t="s">
        <v>2479</v>
      </c>
      <c r="C296" s="9" t="s">
        <v>3075</v>
      </c>
      <c r="D296" s="9"/>
      <c r="E296" s="9" t="s">
        <v>4599</v>
      </c>
      <c r="F296" s="9" t="s">
        <v>4878</v>
      </c>
      <c r="G296" s="19">
        <v>4743</v>
      </c>
      <c r="H296" s="29" t="s">
        <v>2938</v>
      </c>
      <c r="I296" s="9" t="s">
        <v>2938</v>
      </c>
      <c r="J296" s="5"/>
      <c r="K296" s="7" t="s">
        <v>2848</v>
      </c>
      <c r="L296" s="7" t="s">
        <v>2849</v>
      </c>
    </row>
    <row r="297" spans="1:12" ht="60">
      <c r="A297" s="5" t="s">
        <v>3761</v>
      </c>
      <c r="B297" s="5" t="s">
        <v>2479</v>
      </c>
      <c r="C297" s="5" t="s">
        <v>3762</v>
      </c>
      <c r="D297" s="5" t="s">
        <v>4760</v>
      </c>
      <c r="E297" s="5" t="s">
        <v>4256</v>
      </c>
      <c r="F297" s="5" t="s">
        <v>4878</v>
      </c>
      <c r="G297" s="6">
        <v>4005</v>
      </c>
      <c r="H297" s="29" t="s">
        <v>4053</v>
      </c>
      <c r="I297" s="74" t="s">
        <v>726</v>
      </c>
      <c r="J297" s="5" t="s">
        <v>1842</v>
      </c>
      <c r="K297" s="5"/>
      <c r="L297" s="7" t="s">
        <v>1843</v>
      </c>
    </row>
    <row r="298" spans="1:12" ht="30">
      <c r="A298" s="3" t="s">
        <v>4303</v>
      </c>
      <c r="B298" s="3" t="s">
        <v>2479</v>
      </c>
      <c r="C298" s="3" t="s">
        <v>4221</v>
      </c>
      <c r="D298" s="29" t="s">
        <v>2865</v>
      </c>
      <c r="E298" s="3" t="s">
        <v>4168</v>
      </c>
      <c r="F298" s="3" t="s">
        <v>4878</v>
      </c>
      <c r="G298" s="4" t="s">
        <v>4304</v>
      </c>
      <c r="H298" s="29" t="s">
        <v>4163</v>
      </c>
      <c r="I298" s="5" t="s">
        <v>2668</v>
      </c>
      <c r="J298" s="3" t="s">
        <v>2271</v>
      </c>
      <c r="K298" s="3" t="s">
        <v>4022</v>
      </c>
      <c r="L298" s="3" t="s">
        <v>4044</v>
      </c>
    </row>
    <row r="299" spans="1:12" ht="30">
      <c r="A299" s="3" t="s">
        <v>3121</v>
      </c>
      <c r="B299" s="3" t="s">
        <v>2479</v>
      </c>
      <c r="C299" s="3" t="s">
        <v>3931</v>
      </c>
      <c r="D299" s="3" t="s">
        <v>4044</v>
      </c>
      <c r="E299" s="3" t="s">
        <v>3281</v>
      </c>
      <c r="F299" s="3" t="s">
        <v>4878</v>
      </c>
      <c r="G299" s="4" t="s">
        <v>3932</v>
      </c>
      <c r="H299" s="77" t="s">
        <v>707</v>
      </c>
      <c r="I299" s="77" t="s">
        <v>2755</v>
      </c>
      <c r="J299" s="3" t="s">
        <v>4044</v>
      </c>
      <c r="K299" s="3" t="s">
        <v>3994</v>
      </c>
      <c r="L299" s="3" t="s">
        <v>4044</v>
      </c>
    </row>
    <row r="300" spans="1:12" ht="45">
      <c r="A300" s="3" t="s">
        <v>4236</v>
      </c>
      <c r="B300" s="3" t="s">
        <v>2479</v>
      </c>
      <c r="C300" s="3" t="s">
        <v>4236</v>
      </c>
      <c r="D300" s="3" t="s">
        <v>4237</v>
      </c>
      <c r="E300" s="3" t="s">
        <v>4238</v>
      </c>
      <c r="F300" s="3" t="s">
        <v>4878</v>
      </c>
      <c r="G300" s="4" t="s">
        <v>4239</v>
      </c>
      <c r="H300" s="77" t="s">
        <v>3584</v>
      </c>
      <c r="I300" s="77" t="s">
        <v>1204</v>
      </c>
      <c r="J300" s="3" t="s">
        <v>2205</v>
      </c>
      <c r="K300" s="3" t="s">
        <v>2225</v>
      </c>
      <c r="L300" s="3" t="s">
        <v>2392</v>
      </c>
    </row>
    <row r="301" spans="1:12" ht="30">
      <c r="A301" s="9" t="s">
        <v>2866</v>
      </c>
      <c r="B301" s="29" t="s">
        <v>2479</v>
      </c>
      <c r="C301" s="9" t="s">
        <v>11</v>
      </c>
      <c r="D301" s="5"/>
      <c r="E301" s="9" t="s">
        <v>3765</v>
      </c>
      <c r="F301" s="9" t="s">
        <v>4878</v>
      </c>
      <c r="G301" s="19" t="s">
        <v>2867</v>
      </c>
      <c r="H301" s="9" t="s">
        <v>4163</v>
      </c>
      <c r="I301" s="5" t="s">
        <v>2668</v>
      </c>
      <c r="J301" s="5" t="s">
        <v>2868</v>
      </c>
      <c r="K301" s="5"/>
      <c r="L301" s="7" t="s">
        <v>2869</v>
      </c>
    </row>
    <row r="302" spans="1:12" ht="30">
      <c r="A302" s="3" t="s">
        <v>4730</v>
      </c>
      <c r="B302" s="29" t="s">
        <v>2479</v>
      </c>
      <c r="C302" s="3" t="s">
        <v>4732</v>
      </c>
      <c r="D302" s="3" t="s">
        <v>4731</v>
      </c>
      <c r="E302" s="3" t="s">
        <v>4733</v>
      </c>
      <c r="F302" s="3" t="s">
        <v>4878</v>
      </c>
      <c r="G302" s="4" t="s">
        <v>4734</v>
      </c>
      <c r="H302" s="29" t="s">
        <v>2938</v>
      </c>
      <c r="I302" s="29" t="s">
        <v>2938</v>
      </c>
      <c r="J302" s="3" t="s">
        <v>2204</v>
      </c>
      <c r="K302" s="3" t="s">
        <v>2224</v>
      </c>
      <c r="L302" s="3" t="s">
        <v>4044</v>
      </c>
    </row>
    <row r="303" spans="1:12" ht="45">
      <c r="A303" s="95" t="s">
        <v>114</v>
      </c>
      <c r="B303" s="77" t="s">
        <v>2479</v>
      </c>
      <c r="C303" s="95" t="s">
        <v>224</v>
      </c>
      <c r="E303" s="96" t="s">
        <v>4045</v>
      </c>
      <c r="F303" s="77" t="s">
        <v>4878</v>
      </c>
      <c r="G303" s="102">
        <v>4330</v>
      </c>
      <c r="H303" s="78" t="s">
        <v>1639</v>
      </c>
      <c r="I303" s="78" t="s">
        <v>49</v>
      </c>
      <c r="L303" s="96"/>
    </row>
    <row r="304" spans="1:12">
      <c r="A304" s="3" t="s">
        <v>5335</v>
      </c>
      <c r="B304" s="3" t="s">
        <v>2484</v>
      </c>
      <c r="C304" s="3" t="s">
        <v>5334</v>
      </c>
      <c r="D304" s="3" t="s">
        <v>4044</v>
      </c>
      <c r="E304" s="3" t="s">
        <v>4615</v>
      </c>
      <c r="F304" s="5" t="s">
        <v>4878</v>
      </c>
      <c r="G304" s="4" t="s">
        <v>4616</v>
      </c>
      <c r="H304" s="78" t="s">
        <v>4093</v>
      </c>
      <c r="I304" s="78" t="s">
        <v>2755</v>
      </c>
    </row>
    <row r="305" spans="1:12" ht="30">
      <c r="A305" s="3" t="s">
        <v>3913</v>
      </c>
      <c r="B305" s="3" t="s">
        <v>2479</v>
      </c>
      <c r="C305" s="3" t="s">
        <v>5336</v>
      </c>
      <c r="E305" s="3" t="s">
        <v>4615</v>
      </c>
      <c r="F305" s="109" t="s">
        <v>4878</v>
      </c>
      <c r="G305" s="4" t="s">
        <v>4616</v>
      </c>
      <c r="H305" s="78" t="s">
        <v>4093</v>
      </c>
      <c r="I305" s="78" t="s">
        <v>2755</v>
      </c>
    </row>
    <row r="306" spans="1:12" ht="45">
      <c r="A306" s="9" t="s">
        <v>5255</v>
      </c>
      <c r="B306" s="9" t="s">
        <v>2479</v>
      </c>
      <c r="C306" s="9" t="s">
        <v>3073</v>
      </c>
      <c r="D306" s="9" t="s">
        <v>3074</v>
      </c>
      <c r="E306" s="9" t="s">
        <v>3069</v>
      </c>
      <c r="F306" s="9" t="s">
        <v>4878</v>
      </c>
      <c r="G306" s="19" t="s">
        <v>3071</v>
      </c>
      <c r="H306" s="9" t="s">
        <v>2938</v>
      </c>
      <c r="I306" s="9" t="s">
        <v>2938</v>
      </c>
      <c r="J306" s="5"/>
      <c r="K306" s="7" t="s">
        <v>2843</v>
      </c>
      <c r="L306" s="7" t="s">
        <v>2844</v>
      </c>
    </row>
    <row r="307" spans="1:12" ht="30">
      <c r="A307" s="24" t="s">
        <v>3619</v>
      </c>
      <c r="B307" s="25" t="s">
        <v>2479</v>
      </c>
      <c r="C307" s="94" t="s">
        <v>60</v>
      </c>
      <c r="D307" s="15"/>
      <c r="E307" s="24" t="s">
        <v>3618</v>
      </c>
      <c r="F307" s="24" t="s">
        <v>4878</v>
      </c>
      <c r="G307" s="103" t="s">
        <v>1060</v>
      </c>
      <c r="H307" s="24" t="s">
        <v>3764</v>
      </c>
      <c r="I307" s="88" t="s">
        <v>1202</v>
      </c>
      <c r="J307" s="15"/>
      <c r="K307" s="15"/>
      <c r="L307" s="15"/>
    </row>
    <row r="308" spans="1:12" s="97" customFormat="1" ht="30">
      <c r="A308" s="33" t="s">
        <v>3207</v>
      </c>
      <c r="B308" s="32" t="s">
        <v>2479</v>
      </c>
      <c r="C308" s="17" t="s">
        <v>376</v>
      </c>
      <c r="D308" s="17"/>
      <c r="E308" s="33" t="s">
        <v>3287</v>
      </c>
      <c r="F308" s="33" t="s">
        <v>4878</v>
      </c>
      <c r="G308" s="34">
        <v>4939</v>
      </c>
      <c r="H308" s="33" t="s">
        <v>394</v>
      </c>
      <c r="I308" s="90" t="s">
        <v>1637</v>
      </c>
      <c r="J308" s="46" t="s">
        <v>27</v>
      </c>
      <c r="K308" s="41" t="s">
        <v>377</v>
      </c>
      <c r="L308" s="17"/>
    </row>
    <row r="309" spans="1:12" ht="30">
      <c r="A309" s="3" t="s">
        <v>4468</v>
      </c>
      <c r="B309" s="3" t="s">
        <v>2479</v>
      </c>
      <c r="C309" s="3" t="s">
        <v>4469</v>
      </c>
      <c r="D309" s="3" t="s">
        <v>4044</v>
      </c>
      <c r="E309" s="3" t="s">
        <v>4470</v>
      </c>
      <c r="F309" s="3" t="s">
        <v>4878</v>
      </c>
      <c r="G309" s="4" t="s">
        <v>4471</v>
      </c>
      <c r="H309" s="78" t="s">
        <v>668</v>
      </c>
      <c r="I309" s="78" t="s">
        <v>2755</v>
      </c>
      <c r="J309" s="3" t="s">
        <v>2295</v>
      </c>
      <c r="K309" s="3" t="s">
        <v>1977</v>
      </c>
      <c r="L309" s="3" t="s">
        <v>2318</v>
      </c>
    </row>
    <row r="310" spans="1:12" ht="30">
      <c r="A310" s="48" t="s">
        <v>3622</v>
      </c>
      <c r="B310" s="28" t="s">
        <v>2479</v>
      </c>
      <c r="C310" s="15" t="s">
        <v>3623</v>
      </c>
      <c r="D310" s="15"/>
      <c r="E310" s="15" t="s">
        <v>3624</v>
      </c>
      <c r="F310" s="15" t="s">
        <v>4878</v>
      </c>
      <c r="G310" s="31">
        <v>4217</v>
      </c>
      <c r="H310" s="16" t="s">
        <v>3764</v>
      </c>
      <c r="I310" s="80" t="s">
        <v>1202</v>
      </c>
      <c r="J310" s="15" t="s">
        <v>1063</v>
      </c>
      <c r="K310" s="61" t="s">
        <v>1064</v>
      </c>
      <c r="L310" s="15"/>
    </row>
    <row r="311" spans="1:12" ht="45">
      <c r="A311" s="5" t="s">
        <v>3625</v>
      </c>
      <c r="B311" s="5" t="s">
        <v>2479</v>
      </c>
      <c r="C311" s="5" t="s">
        <v>1247</v>
      </c>
      <c r="D311" s="5" t="s">
        <v>3626</v>
      </c>
      <c r="E311" s="5" t="s">
        <v>3469</v>
      </c>
      <c r="F311" s="5" t="s">
        <v>4878</v>
      </c>
      <c r="G311" s="6" t="s">
        <v>1248</v>
      </c>
      <c r="H311" s="5" t="s">
        <v>3584</v>
      </c>
      <c r="I311" s="6" t="s">
        <v>1204</v>
      </c>
      <c r="J311" s="5" t="s">
        <v>1249</v>
      </c>
      <c r="K311" s="5" t="s">
        <v>1250</v>
      </c>
      <c r="L311" s="5" t="s">
        <v>1251</v>
      </c>
    </row>
    <row r="312" spans="1:12" ht="45">
      <c r="A312" s="3" t="s">
        <v>4114</v>
      </c>
      <c r="B312" s="3" t="s">
        <v>2479</v>
      </c>
      <c r="C312" s="3" t="s">
        <v>4115</v>
      </c>
      <c r="D312" s="29" t="s">
        <v>2876</v>
      </c>
      <c r="E312" s="3" t="s">
        <v>4116</v>
      </c>
      <c r="F312" s="3" t="s">
        <v>4878</v>
      </c>
      <c r="G312" s="37" t="s">
        <v>2877</v>
      </c>
      <c r="H312" s="29" t="s">
        <v>4163</v>
      </c>
      <c r="I312" s="5" t="s">
        <v>2668</v>
      </c>
      <c r="J312" s="29" t="s">
        <v>2875</v>
      </c>
      <c r="K312" s="3" t="s">
        <v>3972</v>
      </c>
      <c r="L312" s="3" t="s">
        <v>4044</v>
      </c>
    </row>
    <row r="313" spans="1:12" ht="30">
      <c r="A313" s="10" t="s">
        <v>2611</v>
      </c>
      <c r="B313" s="11" t="s">
        <v>2479</v>
      </c>
      <c r="C313" s="106" t="s">
        <v>5277</v>
      </c>
      <c r="D313" s="106" t="s">
        <v>5278</v>
      </c>
      <c r="E313" s="10" t="s">
        <v>2612</v>
      </c>
      <c r="F313" s="10" t="s">
        <v>4878</v>
      </c>
      <c r="G313" s="12">
        <v>4668</v>
      </c>
      <c r="H313" s="4" t="s">
        <v>4380</v>
      </c>
      <c r="I313" s="4" t="s">
        <v>2668</v>
      </c>
      <c r="J313" s="9"/>
      <c r="K313" s="9"/>
      <c r="L313" s="9"/>
    </row>
    <row r="314" spans="1:12" ht="45">
      <c r="A314" s="3" t="s">
        <v>4686</v>
      </c>
      <c r="B314" s="3" t="s">
        <v>2479</v>
      </c>
      <c r="C314" s="3" t="s">
        <v>4687</v>
      </c>
      <c r="D314" s="3" t="s">
        <v>4044</v>
      </c>
      <c r="E314" s="3" t="s">
        <v>4506</v>
      </c>
      <c r="F314" s="3" t="s">
        <v>4878</v>
      </c>
      <c r="G314" s="4" t="s">
        <v>4688</v>
      </c>
      <c r="H314" s="77" t="s">
        <v>3584</v>
      </c>
      <c r="I314" s="77" t="s">
        <v>1202</v>
      </c>
      <c r="J314" s="3" t="s">
        <v>4044</v>
      </c>
      <c r="K314" s="3" t="s">
        <v>2211</v>
      </c>
      <c r="L314" s="3" t="s">
        <v>2381</v>
      </c>
    </row>
    <row r="315" spans="1:12" ht="30">
      <c r="A315" s="3" t="s">
        <v>4160</v>
      </c>
      <c r="B315" s="29" t="s">
        <v>2479</v>
      </c>
      <c r="C315" s="3" t="s">
        <v>3267</v>
      </c>
      <c r="D315" s="29" t="s">
        <v>2878</v>
      </c>
      <c r="E315" s="3" t="s">
        <v>4161</v>
      </c>
      <c r="F315" s="3" t="s">
        <v>4878</v>
      </c>
      <c r="G315" s="4" t="s">
        <v>4162</v>
      </c>
      <c r="H315" s="29" t="s">
        <v>4163</v>
      </c>
      <c r="I315" s="5" t="s">
        <v>2668</v>
      </c>
      <c r="J315" s="3" t="s">
        <v>2175</v>
      </c>
      <c r="K315" s="3" t="s">
        <v>2520</v>
      </c>
      <c r="L315" s="3" t="s">
        <v>2461</v>
      </c>
    </row>
    <row r="316" spans="1:12" ht="45">
      <c r="A316" s="5" t="s">
        <v>1588</v>
      </c>
      <c r="B316" s="5" t="s">
        <v>2479</v>
      </c>
      <c r="C316" s="5" t="s">
        <v>1267</v>
      </c>
      <c r="D316" s="5"/>
      <c r="E316" s="5" t="s">
        <v>1268</v>
      </c>
      <c r="F316" s="5" t="s">
        <v>4878</v>
      </c>
      <c r="G316" s="6" t="s">
        <v>1269</v>
      </c>
      <c r="H316" s="5" t="s">
        <v>3584</v>
      </c>
      <c r="I316" s="6" t="s">
        <v>1204</v>
      </c>
      <c r="J316" s="5"/>
      <c r="K316" s="5"/>
      <c r="L316" s="5"/>
    </row>
    <row r="317" spans="1:12" ht="30">
      <c r="A317" s="3" t="s">
        <v>4391</v>
      </c>
      <c r="B317" s="3" t="s">
        <v>2479</v>
      </c>
      <c r="C317" s="3" t="s">
        <v>4392</v>
      </c>
      <c r="D317" s="3" t="s">
        <v>4044</v>
      </c>
      <c r="E317" s="3" t="s">
        <v>4393</v>
      </c>
      <c r="F317" s="3" t="s">
        <v>4878</v>
      </c>
      <c r="G317" s="4" t="s">
        <v>4394</v>
      </c>
      <c r="H317" s="29" t="s">
        <v>2938</v>
      </c>
      <c r="I317" s="29" t="s">
        <v>2938</v>
      </c>
      <c r="J317" s="3" t="s">
        <v>2192</v>
      </c>
      <c r="K317" s="3" t="s">
        <v>2209</v>
      </c>
      <c r="L317" s="3" t="s">
        <v>2379</v>
      </c>
    </row>
    <row r="318" spans="1:12" ht="30">
      <c r="A318" s="3" t="s">
        <v>4326</v>
      </c>
      <c r="B318" s="3" t="s">
        <v>2479</v>
      </c>
      <c r="C318" s="28" t="s">
        <v>4327</v>
      </c>
      <c r="D318" s="28" t="s">
        <v>4044</v>
      </c>
      <c r="E318" s="28" t="s">
        <v>4328</v>
      </c>
      <c r="F318" s="48" t="s">
        <v>4878</v>
      </c>
      <c r="G318" s="4" t="s">
        <v>4329</v>
      </c>
      <c r="H318" s="48" t="s">
        <v>3764</v>
      </c>
      <c r="I318" s="89" t="s">
        <v>1202</v>
      </c>
      <c r="J318" s="28" t="s">
        <v>2070</v>
      </c>
      <c r="K318" s="28" t="s">
        <v>1065</v>
      </c>
      <c r="L318" s="28" t="s">
        <v>2364</v>
      </c>
    </row>
    <row r="319" spans="1:12" ht="30">
      <c r="A319" s="3" t="s">
        <v>4648</v>
      </c>
      <c r="B319" s="3" t="s">
        <v>2479</v>
      </c>
      <c r="C319" s="3" t="s">
        <v>4789</v>
      </c>
      <c r="D319" s="3" t="s">
        <v>4044</v>
      </c>
      <c r="E319" s="3" t="s">
        <v>4790</v>
      </c>
      <c r="F319" s="3" t="s">
        <v>4878</v>
      </c>
      <c r="G319" s="19">
        <v>4236</v>
      </c>
      <c r="H319" s="3" t="s">
        <v>1106</v>
      </c>
      <c r="I319" s="5" t="s">
        <v>1202</v>
      </c>
      <c r="J319" s="3" t="s">
        <v>2121</v>
      </c>
      <c r="K319" s="3" t="s">
        <v>4014</v>
      </c>
      <c r="L319" s="3" t="s">
        <v>4044</v>
      </c>
    </row>
    <row r="320" spans="1:12" ht="30">
      <c r="A320" s="17" t="s">
        <v>3122</v>
      </c>
      <c r="B320" s="17" t="s">
        <v>2479</v>
      </c>
      <c r="C320" s="17" t="s">
        <v>3282</v>
      </c>
      <c r="D320" s="17"/>
      <c r="E320" s="17" t="s">
        <v>3283</v>
      </c>
      <c r="F320" s="17" t="s">
        <v>4878</v>
      </c>
      <c r="G320" s="31">
        <v>4952</v>
      </c>
      <c r="H320" s="17" t="s">
        <v>707</v>
      </c>
      <c r="I320" s="90" t="s">
        <v>2755</v>
      </c>
      <c r="J320" s="17" t="s">
        <v>622</v>
      </c>
      <c r="K320" s="47" t="str">
        <f>HYPERLINK("mailto:mareshme@fairpoint.net","mareshme@fairpoint.net")</f>
        <v>mareshme@fairpoint.net</v>
      </c>
      <c r="L320" s="17"/>
    </row>
    <row r="321" spans="1:12" ht="30">
      <c r="A321" s="48" t="s">
        <v>3627</v>
      </c>
      <c r="B321" s="28" t="s">
        <v>2479</v>
      </c>
      <c r="C321" s="15" t="s">
        <v>3443</v>
      </c>
      <c r="D321" s="15"/>
      <c r="E321" s="15" t="s">
        <v>3628</v>
      </c>
      <c r="F321" s="15" t="s">
        <v>4878</v>
      </c>
      <c r="G321" s="31">
        <v>4255</v>
      </c>
      <c r="H321" s="28" t="s">
        <v>3764</v>
      </c>
      <c r="I321" s="88" t="s">
        <v>1202</v>
      </c>
      <c r="J321" s="27"/>
      <c r="K321" s="27"/>
      <c r="L321" s="27"/>
    </row>
    <row r="322" spans="1:12" ht="30">
      <c r="A322" s="5" t="s">
        <v>3629</v>
      </c>
      <c r="B322" s="5" t="s">
        <v>2479</v>
      </c>
      <c r="C322" s="5" t="s">
        <v>5091</v>
      </c>
      <c r="D322" s="5"/>
      <c r="E322" s="5" t="s">
        <v>3630</v>
      </c>
      <c r="F322" s="5" t="s">
        <v>4878</v>
      </c>
      <c r="G322" s="6" t="s">
        <v>1704</v>
      </c>
      <c r="H322" s="5" t="s">
        <v>1576</v>
      </c>
      <c r="I322" s="29" t="s">
        <v>1637</v>
      </c>
      <c r="J322" s="5" t="s">
        <v>1705</v>
      </c>
      <c r="K322" s="7" t="s">
        <v>1706</v>
      </c>
      <c r="L322" s="5" t="s">
        <v>1707</v>
      </c>
    </row>
    <row r="323" spans="1:12" ht="30">
      <c r="A323" s="3" t="s">
        <v>4855</v>
      </c>
      <c r="B323" s="3" t="s">
        <v>2479</v>
      </c>
      <c r="C323" s="3" t="s">
        <v>4856</v>
      </c>
      <c r="D323" s="3" t="s">
        <v>4044</v>
      </c>
      <c r="E323" s="3" t="s">
        <v>4148</v>
      </c>
      <c r="F323" s="3" t="s">
        <v>4878</v>
      </c>
      <c r="G323" s="4" t="s">
        <v>4857</v>
      </c>
      <c r="H323" s="77" t="s">
        <v>394</v>
      </c>
      <c r="I323" s="77" t="s">
        <v>1637</v>
      </c>
      <c r="J323" s="3" t="s">
        <v>2104</v>
      </c>
      <c r="K323" s="3" t="s">
        <v>4003</v>
      </c>
      <c r="L323" s="3" t="s">
        <v>4044</v>
      </c>
    </row>
    <row r="324" spans="1:12" ht="30">
      <c r="A324" s="9" t="s">
        <v>5146</v>
      </c>
      <c r="B324" s="9" t="s">
        <v>2479</v>
      </c>
      <c r="C324" s="9" t="s">
        <v>5203</v>
      </c>
      <c r="D324" s="5"/>
      <c r="E324" s="9" t="s">
        <v>4163</v>
      </c>
      <c r="F324" s="9" t="s">
        <v>4878</v>
      </c>
      <c r="G324" s="19" t="s">
        <v>5204</v>
      </c>
      <c r="H324" s="9" t="s">
        <v>4163</v>
      </c>
      <c r="I324" s="5" t="s">
        <v>2668</v>
      </c>
      <c r="J324" s="5" t="s">
        <v>2881</v>
      </c>
      <c r="K324" s="5"/>
      <c r="L324" s="5"/>
    </row>
    <row r="325" spans="1:12">
      <c r="A325" s="33" t="s">
        <v>3633</v>
      </c>
      <c r="B325" s="33" t="s">
        <v>2479</v>
      </c>
      <c r="C325" s="79" t="s">
        <v>35</v>
      </c>
      <c r="D325" s="33"/>
      <c r="E325" s="33" t="s">
        <v>3634</v>
      </c>
      <c r="F325" s="33" t="s">
        <v>4878</v>
      </c>
      <c r="G325" s="34" t="s">
        <v>481</v>
      </c>
      <c r="H325" s="33" t="s">
        <v>599</v>
      </c>
      <c r="I325" s="79" t="s">
        <v>49</v>
      </c>
      <c r="J325" s="33"/>
      <c r="K325" s="33"/>
      <c r="L325" s="33"/>
    </row>
    <row r="326" spans="1:12" ht="45">
      <c r="A326" s="5" t="s">
        <v>3635</v>
      </c>
      <c r="B326" s="5" t="s">
        <v>2479</v>
      </c>
      <c r="C326" s="74" t="s">
        <v>38</v>
      </c>
      <c r="E326" s="5" t="s">
        <v>3636</v>
      </c>
      <c r="F326" s="5" t="s">
        <v>4878</v>
      </c>
      <c r="G326" s="6" t="s">
        <v>1368</v>
      </c>
      <c r="H326" s="5" t="s">
        <v>3584</v>
      </c>
      <c r="I326" s="6" t="s">
        <v>1204</v>
      </c>
      <c r="J326" s="5" t="s">
        <v>1369</v>
      </c>
      <c r="K326" s="7" t="s">
        <v>1370</v>
      </c>
      <c r="L326" s="5" t="s">
        <v>1371</v>
      </c>
    </row>
    <row r="327" spans="1:12" ht="75">
      <c r="A327" s="5" t="s">
        <v>3637</v>
      </c>
      <c r="B327" s="5" t="s">
        <v>2479</v>
      </c>
      <c r="C327" s="5" t="s">
        <v>3826</v>
      </c>
      <c r="D327" s="5"/>
      <c r="E327" s="5" t="s">
        <v>3638</v>
      </c>
      <c r="F327" s="5" t="s">
        <v>4878</v>
      </c>
      <c r="G327" s="6" t="s">
        <v>4824</v>
      </c>
      <c r="H327" s="5" t="s">
        <v>3584</v>
      </c>
      <c r="I327" s="87" t="s">
        <v>1202</v>
      </c>
      <c r="J327" s="5" t="s">
        <v>1372</v>
      </c>
      <c r="K327" s="5"/>
      <c r="L327" s="5" t="s">
        <v>1373</v>
      </c>
    </row>
    <row r="328" spans="1:12" ht="30">
      <c r="A328" s="33" t="s">
        <v>3639</v>
      </c>
      <c r="B328" s="32" t="s">
        <v>2479</v>
      </c>
      <c r="C328" s="33" t="s">
        <v>3640</v>
      </c>
      <c r="D328" s="33"/>
      <c r="E328" s="33" t="s">
        <v>3641</v>
      </c>
      <c r="F328" s="33" t="s">
        <v>4878</v>
      </c>
      <c r="G328" s="34">
        <v>4943</v>
      </c>
      <c r="H328" s="33" t="s">
        <v>599</v>
      </c>
      <c r="I328" s="79" t="s">
        <v>49</v>
      </c>
      <c r="J328" s="33" t="s">
        <v>482</v>
      </c>
      <c r="K328" s="33"/>
      <c r="L328" s="33"/>
    </row>
    <row r="329" spans="1:12" ht="30">
      <c r="A329" s="3" t="s">
        <v>4305</v>
      </c>
      <c r="B329" s="3" t="s">
        <v>2479</v>
      </c>
      <c r="C329" s="3" t="s">
        <v>4306</v>
      </c>
      <c r="D329" s="29" t="s">
        <v>3001</v>
      </c>
      <c r="E329" s="3" t="s">
        <v>4307</v>
      </c>
      <c r="F329" s="3" t="s">
        <v>4878</v>
      </c>
      <c r="G329" s="4" t="s">
        <v>4308</v>
      </c>
      <c r="H329" s="29" t="s">
        <v>2938</v>
      </c>
      <c r="I329" s="29" t="s">
        <v>2938</v>
      </c>
      <c r="J329" s="3" t="s">
        <v>2178</v>
      </c>
      <c r="K329" s="3" t="s">
        <v>2027</v>
      </c>
      <c r="L329" s="3" t="s">
        <v>4044</v>
      </c>
    </row>
    <row r="330" spans="1:12" ht="30">
      <c r="A330" s="3" t="s">
        <v>4157</v>
      </c>
      <c r="B330" s="3" t="s">
        <v>2479</v>
      </c>
      <c r="C330" s="77" t="s">
        <v>3598</v>
      </c>
      <c r="D330" s="3" t="s">
        <v>4044</v>
      </c>
      <c r="E330" s="3" t="s">
        <v>4158</v>
      </c>
      <c r="F330" s="3" t="s">
        <v>4878</v>
      </c>
      <c r="G330" s="4" t="s">
        <v>4159</v>
      </c>
      <c r="H330" s="77" t="s">
        <v>3764</v>
      </c>
      <c r="I330" s="77" t="s">
        <v>1202</v>
      </c>
      <c r="J330" s="3" t="s">
        <v>2093</v>
      </c>
      <c r="K330" s="3" t="s">
        <v>2400</v>
      </c>
      <c r="L330" s="3" t="s">
        <v>2245</v>
      </c>
    </row>
    <row r="331" spans="1:12" ht="30">
      <c r="A331" s="33" t="s">
        <v>3212</v>
      </c>
      <c r="B331" s="32" t="s">
        <v>2479</v>
      </c>
      <c r="C331" s="33" t="s">
        <v>3296</v>
      </c>
      <c r="D331" s="17"/>
      <c r="E331" s="33" t="s">
        <v>3295</v>
      </c>
      <c r="F331" s="33" t="s">
        <v>4878</v>
      </c>
      <c r="G331" s="34">
        <v>4401</v>
      </c>
      <c r="H331" s="33" t="s">
        <v>394</v>
      </c>
      <c r="I331" s="90" t="s">
        <v>1637</v>
      </c>
      <c r="J331" s="17" t="s">
        <v>515</v>
      </c>
      <c r="K331" s="17"/>
      <c r="L331" s="17"/>
    </row>
    <row r="332" spans="1:12" ht="30">
      <c r="A332" s="28" t="s">
        <v>4791</v>
      </c>
      <c r="B332" s="28" t="s">
        <v>2479</v>
      </c>
      <c r="C332" s="28" t="s">
        <v>4196</v>
      </c>
      <c r="D332" s="28" t="s">
        <v>4044</v>
      </c>
      <c r="E332" s="28" t="s">
        <v>4792</v>
      </c>
      <c r="F332" s="15" t="s">
        <v>4878</v>
      </c>
      <c r="G332" s="101" t="s">
        <v>4793</v>
      </c>
      <c r="H332" s="28" t="s">
        <v>3764</v>
      </c>
      <c r="I332" s="89" t="s">
        <v>1202</v>
      </c>
      <c r="J332" s="28" t="s">
        <v>4044</v>
      </c>
      <c r="K332" s="28" t="s">
        <v>2208</v>
      </c>
      <c r="L332" s="28" t="s">
        <v>4044</v>
      </c>
    </row>
    <row r="333" spans="1:12" ht="30">
      <c r="A333" s="3" t="s">
        <v>4619</v>
      </c>
      <c r="B333" s="3" t="s">
        <v>2479</v>
      </c>
      <c r="C333" s="3" t="s">
        <v>4620</v>
      </c>
      <c r="D333" s="3" t="s">
        <v>4044</v>
      </c>
      <c r="E333" s="3" t="s">
        <v>4550</v>
      </c>
      <c r="F333" s="3" t="s">
        <v>4878</v>
      </c>
      <c r="G333" s="4" t="s">
        <v>4552</v>
      </c>
      <c r="H333" s="77" t="s">
        <v>707</v>
      </c>
      <c r="I333" s="77" t="s">
        <v>2755</v>
      </c>
      <c r="J333" s="3" t="s">
        <v>4044</v>
      </c>
      <c r="K333" s="3" t="s">
        <v>2041</v>
      </c>
      <c r="L333" s="3" t="s">
        <v>4044</v>
      </c>
    </row>
    <row r="334" spans="1:12" ht="45">
      <c r="A334" s="29" t="s">
        <v>4754</v>
      </c>
      <c r="B334" s="29" t="s">
        <v>2479</v>
      </c>
      <c r="C334" s="29" t="s">
        <v>4755</v>
      </c>
      <c r="D334" s="29"/>
      <c r="E334" s="29" t="s">
        <v>4240</v>
      </c>
      <c r="F334" s="29" t="s">
        <v>4878</v>
      </c>
      <c r="G334" s="37" t="s">
        <v>4241</v>
      </c>
      <c r="H334" s="29" t="s">
        <v>1639</v>
      </c>
      <c r="I334" s="74" t="s">
        <v>49</v>
      </c>
      <c r="J334" s="29" t="s">
        <v>2279</v>
      </c>
      <c r="K334" s="29" t="s">
        <v>4031</v>
      </c>
      <c r="L334" s="29" t="s">
        <v>2422</v>
      </c>
    </row>
    <row r="335" spans="1:12" ht="30">
      <c r="A335" s="5" t="s">
        <v>3650</v>
      </c>
      <c r="B335" s="29" t="s">
        <v>2479</v>
      </c>
      <c r="C335" s="5" t="s">
        <v>3651</v>
      </c>
      <c r="D335" s="5"/>
      <c r="E335" s="5" t="s">
        <v>4521</v>
      </c>
      <c r="F335" s="5" t="s">
        <v>4878</v>
      </c>
      <c r="G335" s="6">
        <v>4056</v>
      </c>
      <c r="H335" s="29" t="s">
        <v>4053</v>
      </c>
      <c r="I335" s="74" t="s">
        <v>726</v>
      </c>
      <c r="J335" s="5"/>
      <c r="K335" s="5"/>
      <c r="L335" s="5"/>
    </row>
    <row r="336" spans="1:12" ht="30">
      <c r="A336" s="21" t="s">
        <v>3471</v>
      </c>
      <c r="B336" s="21" t="s">
        <v>2479</v>
      </c>
      <c r="C336" s="21" t="s">
        <v>3472</v>
      </c>
      <c r="D336" s="18"/>
      <c r="E336" s="21" t="s">
        <v>4163</v>
      </c>
      <c r="F336" s="5" t="s">
        <v>4878</v>
      </c>
      <c r="G336" s="22" t="s">
        <v>3473</v>
      </c>
      <c r="H336" s="82" t="s">
        <v>4163</v>
      </c>
      <c r="I336" s="82" t="s">
        <v>2668</v>
      </c>
      <c r="J336" s="22"/>
      <c r="K336" s="22"/>
      <c r="L336" s="22"/>
    </row>
    <row r="337" spans="1:12" ht="45">
      <c r="A337" s="23" t="s">
        <v>3652</v>
      </c>
      <c r="B337" s="29" t="s">
        <v>2479</v>
      </c>
      <c r="C337" s="23" t="s">
        <v>3653</v>
      </c>
      <c r="D337" s="5" t="s">
        <v>1846</v>
      </c>
      <c r="E337" s="23" t="s">
        <v>3654</v>
      </c>
      <c r="F337" s="29" t="s">
        <v>4878</v>
      </c>
      <c r="G337" s="44" t="s">
        <v>3655</v>
      </c>
      <c r="H337" s="29" t="s">
        <v>4053</v>
      </c>
      <c r="I337" s="74" t="s">
        <v>726</v>
      </c>
      <c r="J337" s="5" t="s">
        <v>1847</v>
      </c>
      <c r="K337" s="5" t="s">
        <v>1848</v>
      </c>
      <c r="L337" s="5" t="s">
        <v>1849</v>
      </c>
    </row>
    <row r="338" spans="1:12" ht="45">
      <c r="A338" s="95" t="s">
        <v>124</v>
      </c>
      <c r="B338" s="77" t="s">
        <v>2479</v>
      </c>
      <c r="C338" s="95" t="s">
        <v>233</v>
      </c>
      <c r="E338" s="96" t="s">
        <v>4334</v>
      </c>
      <c r="F338" s="77" t="s">
        <v>4878</v>
      </c>
      <c r="G338" s="102">
        <v>4011</v>
      </c>
      <c r="H338" s="78" t="s">
        <v>3584</v>
      </c>
      <c r="I338" s="78" t="s">
        <v>1204</v>
      </c>
      <c r="L338" s="96"/>
    </row>
    <row r="339" spans="1:12" ht="30">
      <c r="A339" s="32" t="s">
        <v>4112</v>
      </c>
      <c r="B339" s="32" t="s">
        <v>2479</v>
      </c>
      <c r="C339" s="32" t="s">
        <v>4431</v>
      </c>
      <c r="D339" s="32"/>
      <c r="E339" s="32" t="s">
        <v>4113</v>
      </c>
      <c r="F339" s="33" t="s">
        <v>4878</v>
      </c>
      <c r="G339" s="42" t="s">
        <v>4338</v>
      </c>
      <c r="H339" s="32" t="s">
        <v>394</v>
      </c>
      <c r="I339" s="90" t="s">
        <v>1637</v>
      </c>
      <c r="J339" s="32"/>
      <c r="K339" s="32" t="s">
        <v>3955</v>
      </c>
      <c r="L339" s="32"/>
    </row>
    <row r="340" spans="1:12" ht="30">
      <c r="A340" s="3" t="s">
        <v>4370</v>
      </c>
      <c r="B340" s="3" t="s">
        <v>2479</v>
      </c>
      <c r="C340" s="3" t="s">
        <v>4371</v>
      </c>
      <c r="D340" s="3" t="s">
        <v>4044</v>
      </c>
      <c r="E340" s="3" t="s">
        <v>4372</v>
      </c>
      <c r="F340" s="3" t="s">
        <v>4878</v>
      </c>
      <c r="G340" s="4" t="s">
        <v>4373</v>
      </c>
      <c r="H340" s="3" t="s">
        <v>4093</v>
      </c>
      <c r="I340" s="3" t="s">
        <v>2755</v>
      </c>
      <c r="J340" s="3" t="s">
        <v>2103</v>
      </c>
      <c r="K340" s="3" t="s">
        <v>4002</v>
      </c>
      <c r="L340" s="3" t="s">
        <v>2254</v>
      </c>
    </row>
    <row r="341" spans="1:12">
      <c r="A341" s="9" t="s">
        <v>3658</v>
      </c>
      <c r="B341" s="9" t="s">
        <v>2479</v>
      </c>
      <c r="C341" s="9" t="s">
        <v>3659</v>
      </c>
      <c r="D341" s="9"/>
      <c r="E341" s="9" t="s">
        <v>3078</v>
      </c>
      <c r="F341" s="9" t="s">
        <v>4878</v>
      </c>
      <c r="G341" s="19">
        <v>4730</v>
      </c>
      <c r="H341" s="81" t="s">
        <v>2938</v>
      </c>
      <c r="I341" s="81" t="s">
        <v>2938</v>
      </c>
      <c r="J341" s="19"/>
      <c r="K341" s="19"/>
      <c r="L341" s="19"/>
    </row>
    <row r="342" spans="1:12" ht="30">
      <c r="A342" s="5" t="s">
        <v>3341</v>
      </c>
      <c r="B342" s="5" t="s">
        <v>2479</v>
      </c>
      <c r="C342" s="5" t="s">
        <v>3379</v>
      </c>
      <c r="D342" s="5"/>
      <c r="E342" s="5" t="s">
        <v>3380</v>
      </c>
      <c r="F342" s="5" t="s">
        <v>4878</v>
      </c>
      <c r="G342" s="6" t="s">
        <v>3372</v>
      </c>
      <c r="H342" s="5" t="s">
        <v>4168</v>
      </c>
      <c r="I342" s="5" t="s">
        <v>1202</v>
      </c>
      <c r="J342" s="5" t="s">
        <v>1507</v>
      </c>
      <c r="K342" s="5"/>
      <c r="L342" s="5"/>
    </row>
    <row r="343" spans="1:12" ht="30">
      <c r="A343" s="3" t="s">
        <v>4756</v>
      </c>
      <c r="B343" s="29" t="s">
        <v>2479</v>
      </c>
      <c r="C343" s="3" t="s">
        <v>4757</v>
      </c>
      <c r="D343" s="3" t="s">
        <v>4044</v>
      </c>
      <c r="E343" s="3" t="s">
        <v>4758</v>
      </c>
      <c r="F343" s="3" t="s">
        <v>4878</v>
      </c>
      <c r="G343" s="4" t="s">
        <v>4759</v>
      </c>
      <c r="H343" s="29" t="s">
        <v>2938</v>
      </c>
      <c r="I343" s="9" t="s">
        <v>2938</v>
      </c>
      <c r="J343" s="3" t="s">
        <v>2126</v>
      </c>
      <c r="K343" s="3" t="s">
        <v>4020</v>
      </c>
      <c r="L343" s="3" t="s">
        <v>4044</v>
      </c>
    </row>
    <row r="344" spans="1:12" ht="30">
      <c r="A344" s="3" t="s">
        <v>4322</v>
      </c>
      <c r="B344" s="3" t="s">
        <v>2479</v>
      </c>
      <c r="C344" s="3" t="s">
        <v>4323</v>
      </c>
      <c r="D344" s="3" t="s">
        <v>4044</v>
      </c>
      <c r="E344" s="3" t="s">
        <v>4324</v>
      </c>
      <c r="F344" s="3" t="s">
        <v>4878</v>
      </c>
      <c r="G344" s="4" t="s">
        <v>4325</v>
      </c>
      <c r="H344" s="77" t="s">
        <v>707</v>
      </c>
      <c r="I344" s="77" t="s">
        <v>2755</v>
      </c>
      <c r="J344" s="3" t="s">
        <v>2191</v>
      </c>
      <c r="K344" s="3" t="s">
        <v>2436</v>
      </c>
      <c r="L344" s="3" t="s">
        <v>2378</v>
      </c>
    </row>
    <row r="345" spans="1:12" ht="30">
      <c r="A345" s="3" t="s">
        <v>4407</v>
      </c>
      <c r="B345" s="3" t="s">
        <v>2479</v>
      </c>
      <c r="C345" s="77" t="s">
        <v>4187</v>
      </c>
      <c r="D345" s="3" t="s">
        <v>4408</v>
      </c>
      <c r="E345" s="77" t="s">
        <v>3667</v>
      </c>
      <c r="F345" s="77" t="s">
        <v>4878</v>
      </c>
      <c r="G345" s="4">
        <v>4646</v>
      </c>
      <c r="H345" s="77" t="s">
        <v>4163</v>
      </c>
      <c r="I345" s="77" t="s">
        <v>2668</v>
      </c>
      <c r="J345" s="3" t="s">
        <v>2272</v>
      </c>
      <c r="K345" s="3" t="s">
        <v>4023</v>
      </c>
      <c r="L345" s="3" t="s">
        <v>4044</v>
      </c>
    </row>
    <row r="346" spans="1:12" ht="45">
      <c r="A346" s="3" t="s">
        <v>4472</v>
      </c>
      <c r="B346" s="3" t="s">
        <v>2479</v>
      </c>
      <c r="C346" s="3" t="s">
        <v>4473</v>
      </c>
      <c r="D346" s="3" t="s">
        <v>4044</v>
      </c>
      <c r="E346" s="3" t="s">
        <v>4474</v>
      </c>
      <c r="F346" s="3" t="s">
        <v>4878</v>
      </c>
      <c r="G346" s="4" t="s">
        <v>4475</v>
      </c>
      <c r="H346" s="77" t="s">
        <v>599</v>
      </c>
      <c r="I346" s="77" t="s">
        <v>49</v>
      </c>
      <c r="J346" s="3" t="s">
        <v>2122</v>
      </c>
      <c r="K346" s="3" t="s">
        <v>4016</v>
      </c>
      <c r="L346" s="3" t="s">
        <v>2122</v>
      </c>
    </row>
    <row r="347" spans="1:12" ht="45">
      <c r="A347" s="5" t="s">
        <v>3342</v>
      </c>
      <c r="B347" s="5" t="s">
        <v>2479</v>
      </c>
      <c r="C347" s="74" t="s">
        <v>159</v>
      </c>
      <c r="D347" s="5" t="s">
        <v>1511</v>
      </c>
      <c r="E347" s="5" t="s">
        <v>4454</v>
      </c>
      <c r="F347" s="5" t="s">
        <v>4878</v>
      </c>
      <c r="G347" s="6" t="s">
        <v>3381</v>
      </c>
      <c r="H347" s="5" t="s">
        <v>4168</v>
      </c>
      <c r="I347" s="5" t="s">
        <v>1202</v>
      </c>
      <c r="J347" s="5" t="s">
        <v>1508</v>
      </c>
      <c r="K347" s="7" t="s">
        <v>1509</v>
      </c>
      <c r="L347" s="7" t="s">
        <v>1510</v>
      </c>
    </row>
    <row r="348" spans="1:12" ht="30">
      <c r="A348" s="3" t="s">
        <v>4629</v>
      </c>
      <c r="B348" s="3" t="s">
        <v>2479</v>
      </c>
      <c r="C348" s="3" t="s">
        <v>4630</v>
      </c>
      <c r="D348" s="3" t="s">
        <v>4044</v>
      </c>
      <c r="E348" s="3" t="s">
        <v>4631</v>
      </c>
      <c r="F348" s="3" t="s">
        <v>4878</v>
      </c>
      <c r="G348" s="4" t="s">
        <v>4632</v>
      </c>
      <c r="H348" s="3" t="s">
        <v>4110</v>
      </c>
      <c r="I348" s="3" t="s">
        <v>2755</v>
      </c>
      <c r="J348" s="5" t="s">
        <v>2716</v>
      </c>
      <c r="K348" s="3" t="s">
        <v>2047</v>
      </c>
      <c r="L348" s="3" t="s">
        <v>4044</v>
      </c>
    </row>
    <row r="349" spans="1:12" ht="30">
      <c r="A349" s="10" t="s">
        <v>4921</v>
      </c>
      <c r="B349" s="11" t="s">
        <v>2479</v>
      </c>
      <c r="C349" s="11" t="s">
        <v>4922</v>
      </c>
      <c r="D349" s="9"/>
      <c r="E349" s="10" t="s">
        <v>4923</v>
      </c>
      <c r="F349" s="10" t="s">
        <v>4878</v>
      </c>
      <c r="G349" s="12" t="s">
        <v>4924</v>
      </c>
      <c r="H349" s="4" t="s">
        <v>4380</v>
      </c>
      <c r="I349" s="4" t="s">
        <v>2668</v>
      </c>
      <c r="J349" s="9"/>
      <c r="K349" s="9"/>
      <c r="L349" s="14" t="s">
        <v>2616</v>
      </c>
    </row>
    <row r="350" spans="1:12" ht="45">
      <c r="A350" s="3" t="s">
        <v>4364</v>
      </c>
      <c r="B350" s="3" t="s">
        <v>2479</v>
      </c>
      <c r="C350" s="3" t="s">
        <v>4365</v>
      </c>
      <c r="D350" s="3" t="s">
        <v>4044</v>
      </c>
      <c r="E350" s="3" t="s">
        <v>4045</v>
      </c>
      <c r="F350" s="3" t="s">
        <v>4878</v>
      </c>
      <c r="G350" s="4" t="s">
        <v>4366</v>
      </c>
      <c r="H350" s="77" t="s">
        <v>1639</v>
      </c>
      <c r="I350" s="77" t="s">
        <v>49</v>
      </c>
      <c r="J350" s="3" t="s">
        <v>2180</v>
      </c>
      <c r="K350" s="3" t="s">
        <v>2031</v>
      </c>
      <c r="L350" s="3" t="s">
        <v>2467</v>
      </c>
    </row>
    <row r="351" spans="1:12" ht="45">
      <c r="A351" s="77" t="s">
        <v>81</v>
      </c>
      <c r="B351" s="77" t="s">
        <v>2479</v>
      </c>
      <c r="C351" s="77" t="s">
        <v>82</v>
      </c>
      <c r="E351" s="77" t="s">
        <v>4045</v>
      </c>
      <c r="F351" s="77" t="s">
        <v>83</v>
      </c>
      <c r="G351" s="4">
        <v>4330</v>
      </c>
      <c r="H351" s="78" t="s">
        <v>1639</v>
      </c>
      <c r="I351" s="78" t="s">
        <v>49</v>
      </c>
    </row>
    <row r="352" spans="1:12" ht="30">
      <c r="A352" s="5" t="s">
        <v>3672</v>
      </c>
      <c r="B352" s="5" t="s">
        <v>2479</v>
      </c>
      <c r="C352" s="5" t="s">
        <v>1860</v>
      </c>
      <c r="D352" s="5"/>
      <c r="E352" s="5" t="s">
        <v>3760</v>
      </c>
      <c r="F352" s="5" t="s">
        <v>4878</v>
      </c>
      <c r="G352" s="6" t="s">
        <v>1949</v>
      </c>
      <c r="H352" s="5" t="s">
        <v>4053</v>
      </c>
      <c r="I352" s="74" t="s">
        <v>726</v>
      </c>
      <c r="J352" s="5" t="s">
        <v>1861</v>
      </c>
      <c r="K352" s="5"/>
      <c r="L352" s="5" t="s">
        <v>1862</v>
      </c>
    </row>
    <row r="353" spans="1:12" ht="30">
      <c r="A353" s="3" t="s">
        <v>4571</v>
      </c>
      <c r="B353" s="3" t="s">
        <v>2479</v>
      </c>
      <c r="C353" s="3" t="s">
        <v>4572</v>
      </c>
      <c r="D353" s="3" t="s">
        <v>4044</v>
      </c>
      <c r="E353" s="3" t="s">
        <v>4166</v>
      </c>
      <c r="F353" s="3" t="s">
        <v>4878</v>
      </c>
      <c r="G353" s="4" t="s">
        <v>4167</v>
      </c>
      <c r="H353" s="77" t="s">
        <v>4168</v>
      </c>
      <c r="I353" s="77" t="s">
        <v>1202</v>
      </c>
      <c r="J353" s="3" t="s">
        <v>2078</v>
      </c>
      <c r="K353" s="3" t="s">
        <v>3973</v>
      </c>
      <c r="L353" s="3" t="s">
        <v>4044</v>
      </c>
    </row>
    <row r="354" spans="1:12" ht="30">
      <c r="A354" s="17" t="s">
        <v>3124</v>
      </c>
      <c r="B354" s="32" t="s">
        <v>2479</v>
      </c>
      <c r="C354" s="17" t="s">
        <v>3285</v>
      </c>
      <c r="D354" s="17"/>
      <c r="E354" s="17" t="s">
        <v>4093</v>
      </c>
      <c r="F354" s="32" t="s">
        <v>4878</v>
      </c>
      <c r="G354" s="31">
        <v>4986</v>
      </c>
      <c r="H354" s="17" t="s">
        <v>707</v>
      </c>
      <c r="I354" s="90" t="s">
        <v>2755</v>
      </c>
      <c r="J354" s="17" t="s">
        <v>625</v>
      </c>
      <c r="K354" s="47" t="str">
        <f>HYPERLINK("mailto:mistyvalleyfarm@fairpoint.net","mistyvalleyfarm@fairpoint.net")</f>
        <v>mistyvalleyfarm@fairpoint.net</v>
      </c>
      <c r="L354" s="17"/>
    </row>
    <row r="355" spans="1:12" ht="45">
      <c r="A355" s="9" t="s">
        <v>5012</v>
      </c>
      <c r="B355" s="9" t="s">
        <v>2479</v>
      </c>
      <c r="C355" s="75" t="s">
        <v>37</v>
      </c>
      <c r="D355" s="5"/>
      <c r="E355" s="9" t="s">
        <v>5209</v>
      </c>
      <c r="F355" s="9" t="s">
        <v>4878</v>
      </c>
      <c r="G355" s="19" t="s">
        <v>4840</v>
      </c>
      <c r="H355" s="9" t="s">
        <v>4163</v>
      </c>
      <c r="I355" s="5" t="s">
        <v>2668</v>
      </c>
      <c r="J355" s="5"/>
      <c r="K355" s="7" t="s">
        <v>2773</v>
      </c>
      <c r="L355" s="5"/>
    </row>
    <row r="356" spans="1:12" ht="30">
      <c r="A356" s="5" t="s">
        <v>3674</v>
      </c>
      <c r="B356" s="5" t="s">
        <v>2479</v>
      </c>
      <c r="C356" s="5"/>
      <c r="D356" s="5"/>
      <c r="E356" s="5" t="s">
        <v>1987</v>
      </c>
      <c r="F356" s="5" t="s">
        <v>4878</v>
      </c>
      <c r="G356" s="6" t="s">
        <v>1988</v>
      </c>
      <c r="H356" s="5" t="s">
        <v>4053</v>
      </c>
      <c r="I356" s="74" t="s">
        <v>726</v>
      </c>
      <c r="J356" s="5"/>
      <c r="K356" s="5"/>
      <c r="L356" s="5"/>
    </row>
    <row r="357" spans="1:12" ht="30">
      <c r="A357" s="33" t="s">
        <v>3219</v>
      </c>
      <c r="B357" s="33" t="s">
        <v>2479</v>
      </c>
      <c r="C357" s="111" t="s">
        <v>5284</v>
      </c>
      <c r="D357" s="17"/>
      <c r="E357" s="33" t="s">
        <v>4667</v>
      </c>
      <c r="F357" s="33" t="s">
        <v>4878</v>
      </c>
      <c r="G357" s="34">
        <v>4455</v>
      </c>
      <c r="H357" s="33" t="s">
        <v>394</v>
      </c>
      <c r="I357" s="90" t="s">
        <v>1637</v>
      </c>
      <c r="J357" s="17" t="s">
        <v>526</v>
      </c>
      <c r="K357" s="41" t="s">
        <v>527</v>
      </c>
      <c r="L357" s="17"/>
    </row>
    <row r="358" spans="1:12" ht="30">
      <c r="A358" s="3" t="s">
        <v>4574</v>
      </c>
      <c r="B358" s="3" t="s">
        <v>2479</v>
      </c>
      <c r="C358" s="3" t="s">
        <v>4575</v>
      </c>
      <c r="D358" s="3" t="s">
        <v>4044</v>
      </c>
      <c r="E358" s="3" t="s">
        <v>4576</v>
      </c>
      <c r="F358" s="3" t="s">
        <v>4878</v>
      </c>
      <c r="G358" s="4" t="s">
        <v>4577</v>
      </c>
      <c r="H358" s="29" t="s">
        <v>1106</v>
      </c>
      <c r="I358" s="5" t="s">
        <v>1202</v>
      </c>
      <c r="J358" s="3" t="s">
        <v>2290</v>
      </c>
      <c r="K358" s="3" t="s">
        <v>1974</v>
      </c>
      <c r="L358" s="3" t="s">
        <v>2314</v>
      </c>
    </row>
    <row r="359" spans="1:12" ht="30">
      <c r="A359" s="9" t="s">
        <v>1</v>
      </c>
      <c r="B359" s="9" t="s">
        <v>2479</v>
      </c>
      <c r="C359" s="9" t="s">
        <v>3837</v>
      </c>
      <c r="D359" s="9"/>
      <c r="E359" s="9" t="s">
        <v>4423</v>
      </c>
      <c r="F359" s="9" t="s">
        <v>4878</v>
      </c>
      <c r="G359" s="19">
        <v>4240</v>
      </c>
      <c r="H359" s="9" t="s">
        <v>1106</v>
      </c>
      <c r="I359" s="5" t="s">
        <v>1202</v>
      </c>
      <c r="J359" s="5"/>
      <c r="K359" s="5"/>
      <c r="L359" s="5" t="s">
        <v>1160</v>
      </c>
    </row>
    <row r="360" spans="1:12" ht="30">
      <c r="A360" s="9" t="s">
        <v>3838</v>
      </c>
      <c r="B360" s="9" t="s">
        <v>2479</v>
      </c>
      <c r="C360" s="9" t="s">
        <v>1161</v>
      </c>
      <c r="D360" s="5"/>
      <c r="E360" s="9" t="s">
        <v>4423</v>
      </c>
      <c r="F360" s="9" t="s">
        <v>4878</v>
      </c>
      <c r="G360" s="19" t="s">
        <v>4424</v>
      </c>
      <c r="H360" s="9" t="s">
        <v>1106</v>
      </c>
      <c r="I360" s="5" t="s">
        <v>1202</v>
      </c>
      <c r="J360" s="5"/>
      <c r="K360" s="5"/>
      <c r="L360" s="5" t="s">
        <v>1160</v>
      </c>
    </row>
    <row r="361" spans="1:12" ht="45">
      <c r="A361" s="95" t="s">
        <v>2</v>
      </c>
      <c r="B361" s="77" t="s">
        <v>2479</v>
      </c>
      <c r="C361" s="95" t="s">
        <v>265</v>
      </c>
      <c r="E361" s="96" t="s">
        <v>3091</v>
      </c>
      <c r="F361" s="77" t="s">
        <v>4878</v>
      </c>
      <c r="G361" s="102">
        <v>4963</v>
      </c>
      <c r="H361" s="78" t="s">
        <v>1639</v>
      </c>
      <c r="I361" s="78" t="s">
        <v>49</v>
      </c>
      <c r="L361" s="96"/>
    </row>
    <row r="362" spans="1:12" ht="45">
      <c r="A362" s="17" t="s">
        <v>3125</v>
      </c>
      <c r="B362" s="32" t="s">
        <v>2479</v>
      </c>
      <c r="C362" s="17" t="s">
        <v>626</v>
      </c>
      <c r="D362" s="17" t="s">
        <v>3286</v>
      </c>
      <c r="E362" s="17" t="s">
        <v>4535</v>
      </c>
      <c r="F362" s="17" t="s">
        <v>4878</v>
      </c>
      <c r="G362" s="31">
        <v>4949</v>
      </c>
      <c r="H362" s="17" t="s">
        <v>707</v>
      </c>
      <c r="I362" s="90" t="s">
        <v>2755</v>
      </c>
      <c r="J362" s="17" t="s">
        <v>627</v>
      </c>
      <c r="K362" s="47" t="str">
        <f>HYPERLINK("mailto:frapolis@fairpoint.net","frapolis@fairpoint.net")</f>
        <v>frapolis@fairpoint.net</v>
      </c>
      <c r="L362" s="17" t="s">
        <v>628</v>
      </c>
    </row>
    <row r="363" spans="1:12" ht="30">
      <c r="A363" s="3" t="s">
        <v>4049</v>
      </c>
      <c r="B363" s="3" t="s">
        <v>2479</v>
      </c>
      <c r="C363" s="3" t="s">
        <v>4050</v>
      </c>
      <c r="D363" s="3" t="s">
        <v>4044</v>
      </c>
      <c r="E363" s="3" t="s">
        <v>4051</v>
      </c>
      <c r="F363" s="3" t="s">
        <v>4878</v>
      </c>
      <c r="G363" s="4" t="s">
        <v>4052</v>
      </c>
      <c r="H363" s="77" t="s">
        <v>4053</v>
      </c>
      <c r="I363" s="77" t="s">
        <v>726</v>
      </c>
      <c r="J363" s="3" t="s">
        <v>4044</v>
      </c>
      <c r="K363" s="3" t="s">
        <v>4017</v>
      </c>
      <c r="L363" s="3" t="s">
        <v>2412</v>
      </c>
    </row>
    <row r="364" spans="1:12" ht="30">
      <c r="A364" s="9" t="s">
        <v>5262</v>
      </c>
      <c r="B364" s="29" t="s">
        <v>2479</v>
      </c>
      <c r="C364" s="9" t="s">
        <v>2944</v>
      </c>
      <c r="D364" s="5"/>
      <c r="E364" s="9" t="s">
        <v>2945</v>
      </c>
      <c r="F364" s="9" t="s">
        <v>4878</v>
      </c>
      <c r="G364" s="19">
        <v>4750</v>
      </c>
      <c r="H364" s="9" t="s">
        <v>2938</v>
      </c>
      <c r="I364" s="9" t="s">
        <v>2938</v>
      </c>
      <c r="J364" s="5"/>
      <c r="K364" s="5"/>
      <c r="L364" s="5"/>
    </row>
    <row r="365" spans="1:12" s="97" customFormat="1" ht="45">
      <c r="A365" s="5" t="s">
        <v>3841</v>
      </c>
      <c r="B365" s="5" t="s">
        <v>2479</v>
      </c>
      <c r="C365" s="5" t="s">
        <v>1993</v>
      </c>
      <c r="D365" s="5" t="s">
        <v>3688</v>
      </c>
      <c r="E365" s="5" t="s">
        <v>3588</v>
      </c>
      <c r="F365" s="5" t="s">
        <v>4878</v>
      </c>
      <c r="G365" s="6" t="s">
        <v>1930</v>
      </c>
      <c r="H365" s="5" t="s">
        <v>4053</v>
      </c>
      <c r="I365" s="74" t="s">
        <v>726</v>
      </c>
      <c r="J365" s="5" t="s">
        <v>1994</v>
      </c>
      <c r="K365" s="7" t="s">
        <v>1995</v>
      </c>
      <c r="L365" s="5" t="s">
        <v>1996</v>
      </c>
    </row>
    <row r="366" spans="1:12" ht="30">
      <c r="A366" s="3" t="s">
        <v>4523</v>
      </c>
      <c r="B366" s="3" t="s">
        <v>2479</v>
      </c>
      <c r="C366" s="3" t="s">
        <v>4524</v>
      </c>
      <c r="D366" s="3" t="s">
        <v>4044</v>
      </c>
      <c r="E366" s="3" t="s">
        <v>4525</v>
      </c>
      <c r="F366" s="3" t="s">
        <v>4878</v>
      </c>
      <c r="G366" s="4" t="s">
        <v>4526</v>
      </c>
      <c r="H366" s="3" t="s">
        <v>4110</v>
      </c>
      <c r="I366" s="3" t="s">
        <v>2755</v>
      </c>
      <c r="J366" s="3" t="s">
        <v>2164</v>
      </c>
      <c r="K366" s="3" t="s">
        <v>2149</v>
      </c>
      <c r="L366" s="3" t="s">
        <v>2347</v>
      </c>
    </row>
    <row r="367" spans="1:12" ht="60">
      <c r="A367" s="33" t="s">
        <v>3220</v>
      </c>
      <c r="B367" s="33" t="s">
        <v>2479</v>
      </c>
      <c r="C367" s="33" t="s">
        <v>531</v>
      </c>
      <c r="D367" s="17"/>
      <c r="E367" s="33" t="s">
        <v>4110</v>
      </c>
      <c r="F367" s="33" t="s">
        <v>4878</v>
      </c>
      <c r="G367" s="34" t="s">
        <v>532</v>
      </c>
      <c r="H367" s="33" t="s">
        <v>394</v>
      </c>
      <c r="I367" s="90" t="s">
        <v>1637</v>
      </c>
      <c r="J367" s="17" t="s">
        <v>533</v>
      </c>
      <c r="K367" s="41" t="s">
        <v>534</v>
      </c>
      <c r="L367" s="17" t="s">
        <v>535</v>
      </c>
    </row>
    <row r="368" spans="1:12" ht="30">
      <c r="A368" s="17" t="s">
        <v>3126</v>
      </c>
      <c r="B368" s="17" t="s">
        <v>2479</v>
      </c>
      <c r="C368" s="17" t="s">
        <v>3144</v>
      </c>
      <c r="D368" s="17"/>
      <c r="E368" s="17" t="s">
        <v>4771</v>
      </c>
      <c r="F368" s="17" t="s">
        <v>4878</v>
      </c>
      <c r="G368" s="31" t="s">
        <v>4135</v>
      </c>
      <c r="H368" s="17" t="s">
        <v>707</v>
      </c>
      <c r="I368" s="90" t="s">
        <v>2755</v>
      </c>
      <c r="J368" s="17" t="s">
        <v>629</v>
      </c>
      <c r="K368" s="17" t="s">
        <v>630</v>
      </c>
      <c r="L368" s="17" t="s">
        <v>631</v>
      </c>
    </row>
    <row r="369" spans="1:12" ht="30">
      <c r="A369" s="9" t="s">
        <v>3689</v>
      </c>
      <c r="B369" s="9" t="s">
        <v>2479</v>
      </c>
      <c r="C369" s="9" t="s">
        <v>1278</v>
      </c>
      <c r="D369" s="5"/>
      <c r="E369" s="9" t="s">
        <v>3690</v>
      </c>
      <c r="F369" s="9" t="s">
        <v>4878</v>
      </c>
      <c r="G369" s="19" t="s">
        <v>3691</v>
      </c>
      <c r="H369" s="9" t="s">
        <v>1106</v>
      </c>
      <c r="I369" s="5" t="s">
        <v>1202</v>
      </c>
      <c r="J369" s="29" t="s">
        <v>1279</v>
      </c>
      <c r="K369" s="5" t="s">
        <v>1280</v>
      </c>
      <c r="L369" s="29" t="s">
        <v>1281</v>
      </c>
    </row>
    <row r="370" spans="1:12" ht="45">
      <c r="A370" s="23" t="s">
        <v>3030</v>
      </c>
      <c r="B370" s="29" t="s">
        <v>2479</v>
      </c>
      <c r="C370" s="23" t="s">
        <v>3083</v>
      </c>
      <c r="D370" s="5"/>
      <c r="E370" s="23" t="s">
        <v>4240</v>
      </c>
      <c r="F370" s="29" t="s">
        <v>4878</v>
      </c>
      <c r="G370" s="44" t="s">
        <v>4241</v>
      </c>
      <c r="H370" s="23" t="s">
        <v>1639</v>
      </c>
      <c r="I370" s="74" t="s">
        <v>49</v>
      </c>
      <c r="J370" s="5" t="s">
        <v>1667</v>
      </c>
      <c r="K370" s="7" t="s">
        <v>1668</v>
      </c>
      <c r="L370" s="7" t="s">
        <v>2422</v>
      </c>
    </row>
    <row r="371" spans="1:12">
      <c r="A371" s="9" t="s">
        <v>3603</v>
      </c>
      <c r="B371" s="9" t="s">
        <v>2479</v>
      </c>
      <c r="C371" s="9" t="s">
        <v>3692</v>
      </c>
      <c r="D371" s="9" t="s">
        <v>3693</v>
      </c>
      <c r="E371" s="9" t="s">
        <v>3467</v>
      </c>
      <c r="F371" s="9" t="s">
        <v>4878</v>
      </c>
      <c r="G371" s="19">
        <v>4530</v>
      </c>
      <c r="H371" s="81" t="s">
        <v>668</v>
      </c>
      <c r="I371" s="81" t="s">
        <v>2755</v>
      </c>
      <c r="J371" s="19"/>
      <c r="K371" s="19"/>
      <c r="L371" s="19"/>
    </row>
    <row r="372" spans="1:12" ht="30">
      <c r="A372" s="3" t="s">
        <v>4662</v>
      </c>
      <c r="B372" s="3" t="s">
        <v>2479</v>
      </c>
      <c r="C372" s="3" t="s">
        <v>4663</v>
      </c>
      <c r="D372" s="3" t="s">
        <v>4044</v>
      </c>
      <c r="E372" s="3" t="s">
        <v>4664</v>
      </c>
      <c r="F372" s="3" t="s">
        <v>4878</v>
      </c>
      <c r="G372" s="4" t="s">
        <v>4665</v>
      </c>
      <c r="H372" s="3" t="s">
        <v>1106</v>
      </c>
      <c r="I372" s="5" t="s">
        <v>1202</v>
      </c>
      <c r="J372" s="3" t="s">
        <v>1287</v>
      </c>
      <c r="K372" s="3" t="s">
        <v>4080</v>
      </c>
      <c r="L372" s="3" t="s">
        <v>4044</v>
      </c>
    </row>
    <row r="373" spans="1:12" ht="45">
      <c r="A373" s="3" t="s">
        <v>4250</v>
      </c>
      <c r="B373" s="3" t="s">
        <v>2479</v>
      </c>
      <c r="C373" s="3" t="s">
        <v>4251</v>
      </c>
      <c r="D373" s="3" t="s">
        <v>4044</v>
      </c>
      <c r="E373" s="3" t="s">
        <v>4252</v>
      </c>
      <c r="F373" s="3" t="s">
        <v>4878</v>
      </c>
      <c r="G373" s="4" t="s">
        <v>4253</v>
      </c>
      <c r="H373" s="77" t="s">
        <v>3584</v>
      </c>
      <c r="I373" s="77" t="s">
        <v>1204</v>
      </c>
      <c r="J373" s="3" t="s">
        <v>4044</v>
      </c>
      <c r="K373" s="3" t="s">
        <v>2018</v>
      </c>
      <c r="L373" s="3" t="s">
        <v>4044</v>
      </c>
    </row>
    <row r="374" spans="1:12" ht="30">
      <c r="A374" s="3" t="s">
        <v>4213</v>
      </c>
      <c r="B374" s="28" t="s">
        <v>2479</v>
      </c>
      <c r="C374" s="28" t="s">
        <v>4214</v>
      </c>
      <c r="D374" s="28" t="s">
        <v>4044</v>
      </c>
      <c r="E374" s="28" t="s">
        <v>4215</v>
      </c>
      <c r="F374" s="63" t="s">
        <v>4878</v>
      </c>
      <c r="G374" s="101" t="s">
        <v>4216</v>
      </c>
      <c r="H374" s="28" t="s">
        <v>3764</v>
      </c>
      <c r="I374" s="89" t="s">
        <v>1202</v>
      </c>
      <c r="J374" s="28" t="s">
        <v>2190</v>
      </c>
      <c r="K374" s="28" t="s">
        <v>1018</v>
      </c>
      <c r="L374" s="28" t="s">
        <v>2377</v>
      </c>
    </row>
    <row r="375" spans="1:12" ht="30">
      <c r="A375" s="9" t="s">
        <v>4925</v>
      </c>
      <c r="B375" s="3" t="s">
        <v>2479</v>
      </c>
      <c r="C375" s="9" t="s">
        <v>4926</v>
      </c>
      <c r="D375" s="9" t="s">
        <v>4927</v>
      </c>
      <c r="E375" s="9" t="s">
        <v>4928</v>
      </c>
      <c r="F375" s="9" t="s">
        <v>4878</v>
      </c>
      <c r="G375" s="19">
        <v>4654</v>
      </c>
      <c r="H375" s="4" t="s">
        <v>4380</v>
      </c>
      <c r="I375" s="4" t="s">
        <v>2668</v>
      </c>
      <c r="J375" s="9" t="s">
        <v>2521</v>
      </c>
      <c r="K375" s="14" t="s">
        <v>2522</v>
      </c>
      <c r="L375" s="9"/>
    </row>
    <row r="376" spans="1:12" ht="30">
      <c r="A376" s="9" t="s">
        <v>4929</v>
      </c>
      <c r="B376" s="11" t="s">
        <v>2479</v>
      </c>
      <c r="C376" s="9" t="s">
        <v>4930</v>
      </c>
      <c r="D376" s="9"/>
      <c r="E376" s="9" t="s">
        <v>4884</v>
      </c>
      <c r="F376" s="9" t="s">
        <v>4878</v>
      </c>
      <c r="G376" s="19">
        <v>4654</v>
      </c>
      <c r="H376" s="4" t="s">
        <v>4380</v>
      </c>
      <c r="I376" s="4" t="s">
        <v>2668</v>
      </c>
      <c r="J376" s="18" t="s">
        <v>2485</v>
      </c>
      <c r="K376" s="18"/>
      <c r="L376" s="18"/>
    </row>
    <row r="377" spans="1:12" ht="30">
      <c r="A377" s="9" t="s">
        <v>4931</v>
      </c>
      <c r="B377" s="3" t="s">
        <v>2479</v>
      </c>
      <c r="C377" s="9" t="s">
        <v>4933</v>
      </c>
      <c r="D377" s="9"/>
      <c r="E377" s="9" t="s">
        <v>4917</v>
      </c>
      <c r="F377" s="9" t="s">
        <v>4878</v>
      </c>
      <c r="G377" s="19">
        <v>4655</v>
      </c>
      <c r="H377" s="4" t="s">
        <v>4380</v>
      </c>
      <c r="I377" s="4" t="s">
        <v>2668</v>
      </c>
      <c r="J377" s="18" t="s">
        <v>2523</v>
      </c>
      <c r="K377" s="35" t="s">
        <v>2524</v>
      </c>
      <c r="L377" s="35" t="s">
        <v>2525</v>
      </c>
    </row>
    <row r="378" spans="1:12" ht="30">
      <c r="A378" s="3" t="s">
        <v>4257</v>
      </c>
      <c r="B378" s="3" t="s">
        <v>2479</v>
      </c>
      <c r="C378" s="3" t="s">
        <v>4258</v>
      </c>
      <c r="D378" s="3" t="s">
        <v>4044</v>
      </c>
      <c r="E378" s="3" t="s">
        <v>4259</v>
      </c>
      <c r="F378" s="3" t="s">
        <v>4878</v>
      </c>
      <c r="G378" s="4" t="s">
        <v>4260</v>
      </c>
      <c r="H378" s="29" t="s">
        <v>2938</v>
      </c>
      <c r="I378" s="29" t="s">
        <v>2938</v>
      </c>
      <c r="J378" s="3" t="s">
        <v>4044</v>
      </c>
      <c r="K378" s="3" t="s">
        <v>4079</v>
      </c>
      <c r="L378" s="3" t="s">
        <v>2351</v>
      </c>
    </row>
    <row r="379" spans="1:12" ht="45">
      <c r="A379" s="3" t="s">
        <v>4583</v>
      </c>
      <c r="B379" s="3" t="s">
        <v>2479</v>
      </c>
      <c r="C379" s="3" t="s">
        <v>3898</v>
      </c>
      <c r="D379" s="3" t="s">
        <v>4044</v>
      </c>
      <c r="E379" s="3" t="s">
        <v>4584</v>
      </c>
      <c r="F379" s="3" t="s">
        <v>4878</v>
      </c>
      <c r="G379" s="4" t="s">
        <v>3899</v>
      </c>
      <c r="H379" s="77" t="s">
        <v>599</v>
      </c>
      <c r="I379" s="77" t="s">
        <v>49</v>
      </c>
      <c r="J379" s="3" t="s">
        <v>4044</v>
      </c>
      <c r="K379" s="3" t="s">
        <v>3991</v>
      </c>
      <c r="L379" s="3" t="s">
        <v>4044</v>
      </c>
    </row>
    <row r="380" spans="1:12" ht="30">
      <c r="A380" s="23" t="s">
        <v>3351</v>
      </c>
      <c r="B380" s="23" t="s">
        <v>2479</v>
      </c>
      <c r="C380" s="23" t="s">
        <v>3396</v>
      </c>
      <c r="D380" s="5"/>
      <c r="E380" s="23" t="s">
        <v>4532</v>
      </c>
      <c r="F380" s="5" t="s">
        <v>4878</v>
      </c>
      <c r="G380" s="44" t="s">
        <v>3397</v>
      </c>
      <c r="H380" s="23" t="s">
        <v>4168</v>
      </c>
      <c r="I380" s="5" t="s">
        <v>1202</v>
      </c>
      <c r="J380" s="5"/>
      <c r="K380" s="5"/>
      <c r="L380" s="5"/>
    </row>
    <row r="381" spans="1:12" ht="30">
      <c r="A381" s="33" t="s">
        <v>3178</v>
      </c>
      <c r="B381" s="33" t="s">
        <v>2479</v>
      </c>
      <c r="C381" s="33" t="s">
        <v>3251</v>
      </c>
      <c r="D381" s="17"/>
      <c r="E381" s="33" t="s">
        <v>4144</v>
      </c>
      <c r="F381" s="33" t="s">
        <v>4878</v>
      </c>
      <c r="G381" s="34" t="s">
        <v>541</v>
      </c>
      <c r="H381" s="33" t="s">
        <v>394</v>
      </c>
      <c r="I381" s="90" t="s">
        <v>1637</v>
      </c>
      <c r="J381" s="17" t="s">
        <v>542</v>
      </c>
      <c r="K381" s="17"/>
      <c r="L381" s="17"/>
    </row>
    <row r="382" spans="1:12" ht="30">
      <c r="A382" s="95" t="s">
        <v>125</v>
      </c>
      <c r="B382" s="77" t="s">
        <v>2479</v>
      </c>
      <c r="C382" s="95" t="s">
        <v>234</v>
      </c>
      <c r="E382" s="96" t="s">
        <v>4448</v>
      </c>
      <c r="F382" s="77" t="s">
        <v>4878</v>
      </c>
      <c r="G382" s="102">
        <v>4093</v>
      </c>
      <c r="H382" s="78" t="s">
        <v>4053</v>
      </c>
      <c r="I382" s="78" t="s">
        <v>726</v>
      </c>
      <c r="L382" s="96"/>
    </row>
    <row r="383" spans="1:12" ht="45">
      <c r="A383" s="77" t="s">
        <v>79</v>
      </c>
      <c r="B383" s="77" t="s">
        <v>2479</v>
      </c>
      <c r="C383" s="77" t="s">
        <v>80</v>
      </c>
      <c r="E383" s="77" t="s">
        <v>4045</v>
      </c>
      <c r="F383" s="77" t="s">
        <v>4878</v>
      </c>
      <c r="G383" s="4">
        <v>4330</v>
      </c>
      <c r="H383" s="78" t="s">
        <v>1639</v>
      </c>
      <c r="I383" s="78" t="s">
        <v>49</v>
      </c>
    </row>
    <row r="384" spans="1:12" ht="30">
      <c r="A384" s="9" t="s">
        <v>5151</v>
      </c>
      <c r="B384" s="9" t="s">
        <v>2479</v>
      </c>
      <c r="C384" s="9" t="s">
        <v>5210</v>
      </c>
      <c r="D384" s="5"/>
      <c r="E384" s="9" t="s">
        <v>4847</v>
      </c>
      <c r="F384" s="9" t="s">
        <v>4878</v>
      </c>
      <c r="G384" s="19" t="s">
        <v>4628</v>
      </c>
      <c r="H384" s="9" t="s">
        <v>4163</v>
      </c>
      <c r="I384" s="5" t="s">
        <v>2668</v>
      </c>
      <c r="J384" s="5" t="s">
        <v>2774</v>
      </c>
      <c r="K384" s="7" t="s">
        <v>2775</v>
      </c>
      <c r="L384" s="7" t="s">
        <v>2776</v>
      </c>
    </row>
    <row r="385" spans="1:12" ht="45">
      <c r="A385" s="3" t="s">
        <v>4181</v>
      </c>
      <c r="B385" s="3" t="s">
        <v>2479</v>
      </c>
      <c r="C385" s="3" t="s">
        <v>4182</v>
      </c>
      <c r="D385" s="3" t="s">
        <v>4044</v>
      </c>
      <c r="E385" s="3" t="s">
        <v>4067</v>
      </c>
      <c r="F385" s="3" t="s">
        <v>4878</v>
      </c>
      <c r="G385" s="4" t="s">
        <v>4065</v>
      </c>
      <c r="H385" s="77" t="s">
        <v>3584</v>
      </c>
      <c r="I385" s="77" t="s">
        <v>1204</v>
      </c>
      <c r="J385" s="3" t="s">
        <v>2084</v>
      </c>
      <c r="K385" s="3" t="s">
        <v>3980</v>
      </c>
      <c r="L385" s="3" t="s">
        <v>2237</v>
      </c>
    </row>
    <row r="386" spans="1:12" s="97" customFormat="1" ht="45">
      <c r="A386" s="3" t="s">
        <v>4263</v>
      </c>
      <c r="B386" s="3" t="s">
        <v>2479</v>
      </c>
      <c r="C386" s="3" t="s">
        <v>4264</v>
      </c>
      <c r="D386" s="3" t="s">
        <v>4044</v>
      </c>
      <c r="E386" s="3" t="s">
        <v>4045</v>
      </c>
      <c r="F386" s="3" t="s">
        <v>4878</v>
      </c>
      <c r="G386" s="4" t="s">
        <v>4265</v>
      </c>
      <c r="H386" s="77" t="s">
        <v>1639</v>
      </c>
      <c r="I386" s="77" t="s">
        <v>49</v>
      </c>
      <c r="J386" s="3" t="s">
        <v>2124</v>
      </c>
      <c r="K386" s="3" t="s">
        <v>4019</v>
      </c>
      <c r="L386" s="3" t="s">
        <v>2414</v>
      </c>
    </row>
    <row r="387" spans="1:12" s="97" customFormat="1" ht="30">
      <c r="A387" s="95" t="s">
        <v>115</v>
      </c>
      <c r="B387" s="77" t="s">
        <v>2479</v>
      </c>
      <c r="C387" s="95" t="s">
        <v>225</v>
      </c>
      <c r="D387" s="3"/>
      <c r="E387" s="96" t="s">
        <v>4244</v>
      </c>
      <c r="F387" s="77" t="s">
        <v>4878</v>
      </c>
      <c r="G387" s="102">
        <v>4609</v>
      </c>
      <c r="H387" s="78" t="s">
        <v>4163</v>
      </c>
      <c r="I387" s="78" t="s">
        <v>2668</v>
      </c>
      <c r="J387" s="4"/>
      <c r="K387" s="4"/>
      <c r="L387" s="96"/>
    </row>
    <row r="388" spans="1:12" s="97" customFormat="1" ht="30">
      <c r="A388" s="5" t="s">
        <v>3</v>
      </c>
      <c r="B388" s="5" t="s">
        <v>2479</v>
      </c>
      <c r="C388" s="5"/>
      <c r="D388" s="5"/>
      <c r="E388" s="5" t="s">
        <v>4486</v>
      </c>
      <c r="F388" s="5" t="s">
        <v>4878</v>
      </c>
      <c r="G388" s="6" t="s">
        <v>4645</v>
      </c>
      <c r="H388" s="5" t="s">
        <v>4093</v>
      </c>
      <c r="I388" s="5" t="s">
        <v>2755</v>
      </c>
      <c r="J388" s="5"/>
      <c r="K388" s="5"/>
      <c r="L388" s="5"/>
    </row>
    <row r="389" spans="1:12" ht="45">
      <c r="A389" s="9" t="s">
        <v>3031</v>
      </c>
      <c r="B389" s="29" t="s">
        <v>2479</v>
      </c>
      <c r="C389" s="9" t="s">
        <v>3084</v>
      </c>
      <c r="E389" s="9" t="s">
        <v>3085</v>
      </c>
      <c r="F389" s="9" t="s">
        <v>4878</v>
      </c>
      <c r="G389" s="19">
        <v>4351</v>
      </c>
      <c r="H389" s="29" t="s">
        <v>1639</v>
      </c>
      <c r="I389" s="74" t="s">
        <v>49</v>
      </c>
      <c r="J389" s="5" t="s">
        <v>1815</v>
      </c>
      <c r="K389" s="5"/>
      <c r="L389" s="5"/>
    </row>
    <row r="390" spans="1:12" ht="30">
      <c r="A390" s="9" t="s">
        <v>2907</v>
      </c>
      <c r="B390" s="29" t="s">
        <v>2479</v>
      </c>
      <c r="C390" s="9" t="s">
        <v>2952</v>
      </c>
      <c r="D390" s="5"/>
      <c r="E390" s="9" t="s">
        <v>2949</v>
      </c>
      <c r="F390" s="9" t="s">
        <v>4878</v>
      </c>
      <c r="G390" s="19" t="s">
        <v>2953</v>
      </c>
      <c r="H390" s="9" t="s">
        <v>2938</v>
      </c>
      <c r="I390" s="9" t="s">
        <v>2938</v>
      </c>
      <c r="J390" s="5"/>
      <c r="K390" s="5"/>
      <c r="L390" s="5"/>
    </row>
    <row r="391" spans="1:12" ht="30">
      <c r="A391" s="77" t="s">
        <v>45</v>
      </c>
      <c r="B391" s="77" t="s">
        <v>2479</v>
      </c>
      <c r="C391" s="77" t="s">
        <v>46</v>
      </c>
      <c r="E391" s="77" t="s">
        <v>47</v>
      </c>
      <c r="F391" s="77" t="s">
        <v>4878</v>
      </c>
      <c r="G391" s="4">
        <v>4851</v>
      </c>
      <c r="H391" s="78" t="s">
        <v>4093</v>
      </c>
      <c r="I391" s="78" t="s">
        <v>50</v>
      </c>
      <c r="L391" s="78" t="s">
        <v>48</v>
      </c>
    </row>
    <row r="392" spans="1:12" ht="30">
      <c r="A392" s="9" t="s">
        <v>4938</v>
      </c>
      <c r="B392" s="3" t="s">
        <v>2479</v>
      </c>
      <c r="C392" s="9" t="s">
        <v>4939</v>
      </c>
      <c r="D392" s="9"/>
      <c r="E392" s="9" t="s">
        <v>4940</v>
      </c>
      <c r="F392" s="9" t="s">
        <v>4878</v>
      </c>
      <c r="G392" s="19">
        <v>4657</v>
      </c>
      <c r="H392" s="4" t="s">
        <v>4380</v>
      </c>
      <c r="I392" s="4" t="s">
        <v>2668</v>
      </c>
      <c r="J392" s="18"/>
      <c r="K392" s="18"/>
      <c r="L392" s="35" t="s">
        <v>2533</v>
      </c>
    </row>
    <row r="393" spans="1:12" ht="30">
      <c r="A393" s="33" t="s">
        <v>3213</v>
      </c>
      <c r="B393" s="32" t="s">
        <v>2479</v>
      </c>
      <c r="C393" s="17"/>
      <c r="D393" s="17"/>
      <c r="E393" s="33" t="s">
        <v>3297</v>
      </c>
      <c r="F393" s="33" t="s">
        <v>4878</v>
      </c>
      <c r="G393" s="34">
        <v>4448</v>
      </c>
      <c r="H393" s="32" t="s">
        <v>394</v>
      </c>
      <c r="I393" s="90" t="s">
        <v>1637</v>
      </c>
      <c r="J393" s="17"/>
      <c r="K393" s="17"/>
      <c r="L393" s="17"/>
    </row>
    <row r="394" spans="1:12" ht="30">
      <c r="A394" s="95" t="s">
        <v>152</v>
      </c>
      <c r="B394" s="77" t="s">
        <v>2479</v>
      </c>
      <c r="C394" s="95" t="s">
        <v>250</v>
      </c>
      <c r="E394" s="96" t="s">
        <v>4051</v>
      </c>
      <c r="F394" s="77" t="s">
        <v>4878</v>
      </c>
      <c r="G394" s="102">
        <v>4048</v>
      </c>
      <c r="H394" s="78" t="s">
        <v>4053</v>
      </c>
      <c r="I394" s="78" t="s">
        <v>726</v>
      </c>
      <c r="L394" s="96"/>
    </row>
    <row r="395" spans="1:12">
      <c r="A395" s="9" t="s">
        <v>3731</v>
      </c>
      <c r="B395" s="9" t="s">
        <v>2479</v>
      </c>
      <c r="C395" s="9" t="s">
        <v>946</v>
      </c>
      <c r="D395" s="9"/>
      <c r="E395" s="9" t="s">
        <v>3732</v>
      </c>
      <c r="F395" s="9" t="s">
        <v>4878</v>
      </c>
      <c r="G395" s="19">
        <v>4257</v>
      </c>
      <c r="H395" s="81" t="s">
        <v>3764</v>
      </c>
      <c r="I395" s="81" t="s">
        <v>1202</v>
      </c>
      <c r="J395" s="19"/>
      <c r="K395" s="19"/>
      <c r="L395" s="19"/>
    </row>
    <row r="396" spans="1:12" ht="30">
      <c r="A396" s="3" t="s">
        <v>4528</v>
      </c>
      <c r="B396" s="3" t="s">
        <v>2479</v>
      </c>
      <c r="C396" s="3" t="s">
        <v>4529</v>
      </c>
      <c r="D396" s="3" t="s">
        <v>4044</v>
      </c>
      <c r="E396" s="3" t="s">
        <v>4530</v>
      </c>
      <c r="F396" s="3" t="s">
        <v>4878</v>
      </c>
      <c r="G396" s="4" t="s">
        <v>4531</v>
      </c>
      <c r="H396" s="3" t="s">
        <v>4380</v>
      </c>
      <c r="I396" s="3" t="s">
        <v>2668</v>
      </c>
      <c r="J396" s="3" t="s">
        <v>2162</v>
      </c>
      <c r="K396" s="3" t="s">
        <v>2146</v>
      </c>
      <c r="L396" s="3" t="s">
        <v>2345</v>
      </c>
    </row>
    <row r="397" spans="1:12" ht="30">
      <c r="A397" s="33" t="s">
        <v>544</v>
      </c>
      <c r="B397" s="33" t="s">
        <v>2479</v>
      </c>
      <c r="C397" s="33"/>
      <c r="D397" s="17"/>
      <c r="E397" s="33" t="s">
        <v>413</v>
      </c>
      <c r="F397" s="33" t="s">
        <v>4878</v>
      </c>
      <c r="G397" s="34" t="s">
        <v>414</v>
      </c>
      <c r="H397" s="33" t="s">
        <v>394</v>
      </c>
      <c r="I397" s="90" t="s">
        <v>1637</v>
      </c>
      <c r="J397" s="17"/>
      <c r="K397" s="17"/>
      <c r="L397" s="17"/>
    </row>
    <row r="398" spans="1:12" ht="30">
      <c r="A398" s="3" t="s">
        <v>4515</v>
      </c>
      <c r="B398" s="3" t="s">
        <v>2479</v>
      </c>
      <c r="C398" s="3" t="s">
        <v>4516</v>
      </c>
      <c r="D398" s="3" t="s">
        <v>4044</v>
      </c>
      <c r="E398" s="3" t="s">
        <v>4517</v>
      </c>
      <c r="F398" s="3" t="s">
        <v>4878</v>
      </c>
      <c r="G398" s="4" t="s">
        <v>4518</v>
      </c>
      <c r="H398" s="77" t="s">
        <v>394</v>
      </c>
      <c r="I398" s="77" t="s">
        <v>1637</v>
      </c>
      <c r="J398" s="3" t="s">
        <v>2195</v>
      </c>
      <c r="K398" s="3" t="s">
        <v>2213</v>
      </c>
      <c r="L398" s="3" t="s">
        <v>2333</v>
      </c>
    </row>
    <row r="399" spans="1:12" ht="30">
      <c r="A399" s="3" t="s">
        <v>4055</v>
      </c>
      <c r="B399" s="3" t="s">
        <v>2479</v>
      </c>
      <c r="C399" s="3" t="s">
        <v>4056</v>
      </c>
      <c r="D399" s="3" t="s">
        <v>4044</v>
      </c>
      <c r="E399" s="3" t="s">
        <v>4057</v>
      </c>
      <c r="F399" s="3" t="s">
        <v>4878</v>
      </c>
      <c r="G399" s="4" t="s">
        <v>4058</v>
      </c>
      <c r="H399" s="77" t="s">
        <v>1576</v>
      </c>
      <c r="I399" s="77" t="s">
        <v>1637</v>
      </c>
      <c r="J399" s="3" t="s">
        <v>2161</v>
      </c>
      <c r="K399" s="3" t="s">
        <v>2145</v>
      </c>
      <c r="L399" s="3" t="s">
        <v>2344</v>
      </c>
    </row>
    <row r="400" spans="1:12" ht="45">
      <c r="A400" s="9" t="s">
        <v>3034</v>
      </c>
      <c r="B400" s="9" t="s">
        <v>2479</v>
      </c>
      <c r="C400" s="9" t="s">
        <v>3088</v>
      </c>
      <c r="D400" s="5"/>
      <c r="E400" s="9" t="s">
        <v>4095</v>
      </c>
      <c r="F400" s="9" t="s">
        <v>4878</v>
      </c>
      <c r="G400" s="19" t="s">
        <v>4096</v>
      </c>
      <c r="H400" s="9" t="s">
        <v>1639</v>
      </c>
      <c r="I400" s="74" t="s">
        <v>49</v>
      </c>
      <c r="J400" s="5" t="s">
        <v>1819</v>
      </c>
      <c r="K400" s="5"/>
      <c r="L400" s="5"/>
    </row>
    <row r="401" spans="1:12" ht="45">
      <c r="A401" s="5" t="s">
        <v>3737</v>
      </c>
      <c r="B401" s="5" t="s">
        <v>2479</v>
      </c>
      <c r="C401" s="5" t="s">
        <v>4859</v>
      </c>
      <c r="D401" s="5"/>
      <c r="E401" s="5" t="s">
        <v>3630</v>
      </c>
      <c r="F401" s="5" t="s">
        <v>4878</v>
      </c>
      <c r="G401" s="6" t="s">
        <v>1704</v>
      </c>
      <c r="H401" s="5" t="s">
        <v>1576</v>
      </c>
      <c r="I401" s="29" t="s">
        <v>1637</v>
      </c>
      <c r="J401" s="5" t="s">
        <v>1727</v>
      </c>
      <c r="K401" s="7" t="s">
        <v>2401</v>
      </c>
      <c r="L401" s="5" t="s">
        <v>1605</v>
      </c>
    </row>
    <row r="402" spans="1:12" ht="30">
      <c r="A402" s="17" t="s">
        <v>3128</v>
      </c>
      <c r="B402" s="32" t="s">
        <v>2479</v>
      </c>
      <c r="C402" s="17" t="s">
        <v>3145</v>
      </c>
      <c r="D402" s="17"/>
      <c r="E402" s="17" t="s">
        <v>3146</v>
      </c>
      <c r="F402" s="17" t="s">
        <v>4878</v>
      </c>
      <c r="G402" s="31">
        <v>4941</v>
      </c>
      <c r="H402" s="17" t="s">
        <v>707</v>
      </c>
      <c r="I402" s="90" t="s">
        <v>2755</v>
      </c>
      <c r="J402" s="17" t="s">
        <v>635</v>
      </c>
      <c r="K402" s="17"/>
      <c r="L402" s="17"/>
    </row>
    <row r="403" spans="1:12" ht="45">
      <c r="A403" s="3" t="s">
        <v>4189</v>
      </c>
      <c r="B403" s="3" t="s">
        <v>2479</v>
      </c>
      <c r="C403" s="3" t="s">
        <v>4190</v>
      </c>
      <c r="D403" s="3" t="s">
        <v>4044</v>
      </c>
      <c r="E403" s="3" t="s">
        <v>4191</v>
      </c>
      <c r="F403" s="3" t="s">
        <v>4878</v>
      </c>
      <c r="G403" s="4" t="s">
        <v>4192</v>
      </c>
      <c r="H403" s="77" t="s">
        <v>1576</v>
      </c>
      <c r="I403" s="77" t="s">
        <v>1637</v>
      </c>
      <c r="J403" s="3" t="s">
        <v>2166</v>
      </c>
      <c r="K403" s="3" t="s">
        <v>2151</v>
      </c>
      <c r="L403" s="3" t="s">
        <v>2449</v>
      </c>
    </row>
    <row r="404" spans="1:12" ht="30">
      <c r="A404" s="17" t="s">
        <v>3129</v>
      </c>
      <c r="B404" s="17" t="s">
        <v>2479</v>
      </c>
      <c r="C404" s="17" t="s">
        <v>3147</v>
      </c>
      <c r="D404" s="17"/>
      <c r="E404" s="17" t="s">
        <v>3148</v>
      </c>
      <c r="F404" s="17" t="s">
        <v>4878</v>
      </c>
      <c r="G404" s="31" t="s">
        <v>636</v>
      </c>
      <c r="H404" s="17" t="s">
        <v>707</v>
      </c>
      <c r="I404" s="90" t="s">
        <v>2755</v>
      </c>
      <c r="J404" s="17"/>
      <c r="K404" s="17"/>
      <c r="L404" s="17"/>
    </row>
    <row r="405" spans="1:12" ht="30">
      <c r="A405" s="3" t="s">
        <v>4845</v>
      </c>
      <c r="B405" s="3" t="s">
        <v>2479</v>
      </c>
      <c r="C405" s="3" t="s">
        <v>4846</v>
      </c>
      <c r="E405" s="3" t="s">
        <v>4847</v>
      </c>
      <c r="F405" s="3" t="s">
        <v>4878</v>
      </c>
      <c r="G405" s="4" t="s">
        <v>4628</v>
      </c>
      <c r="H405" s="9" t="s">
        <v>4163</v>
      </c>
      <c r="I405" s="5" t="s">
        <v>2668</v>
      </c>
      <c r="J405" s="3" t="s">
        <v>2278</v>
      </c>
      <c r="K405" s="3" t="s">
        <v>2508</v>
      </c>
      <c r="L405" s="3" t="s">
        <v>2421</v>
      </c>
    </row>
    <row r="406" spans="1:12" ht="30">
      <c r="A406" s="3" t="s">
        <v>3926</v>
      </c>
      <c r="B406" s="3" t="s">
        <v>2479</v>
      </c>
      <c r="C406" s="3" t="s">
        <v>3407</v>
      </c>
      <c r="D406" s="3" t="s">
        <v>4044</v>
      </c>
      <c r="E406" s="3" t="s">
        <v>4225</v>
      </c>
      <c r="F406" s="3" t="s">
        <v>4878</v>
      </c>
      <c r="G406" s="4" t="s">
        <v>4369</v>
      </c>
      <c r="H406" s="5" t="s">
        <v>4093</v>
      </c>
      <c r="I406" s="74" t="s">
        <v>2755</v>
      </c>
      <c r="J406" s="3" t="s">
        <v>4044</v>
      </c>
      <c r="K406" s="3" t="s">
        <v>2040</v>
      </c>
      <c r="L406" s="7" t="s">
        <v>2677</v>
      </c>
    </row>
    <row r="407" spans="1:12" ht="30">
      <c r="A407" s="5" t="s">
        <v>3743</v>
      </c>
      <c r="B407" s="5" t="s">
        <v>2479</v>
      </c>
      <c r="C407" s="5" t="s">
        <v>1433</v>
      </c>
      <c r="D407" s="5"/>
      <c r="E407" s="5" t="s">
        <v>3744</v>
      </c>
      <c r="F407" s="5" t="s">
        <v>4878</v>
      </c>
      <c r="G407" s="6" t="s">
        <v>1434</v>
      </c>
      <c r="H407" s="5" t="s">
        <v>3584</v>
      </c>
      <c r="I407" s="87" t="s">
        <v>1202</v>
      </c>
      <c r="J407" s="5" t="s">
        <v>1435</v>
      </c>
      <c r="K407" s="5"/>
      <c r="L407" s="5"/>
    </row>
    <row r="408" spans="1:12" ht="30">
      <c r="A408" s="3" t="s">
        <v>4843</v>
      </c>
      <c r="B408" s="3" t="s">
        <v>2479</v>
      </c>
      <c r="C408" s="3" t="s">
        <v>4844</v>
      </c>
      <c r="D408" s="3" t="s">
        <v>4044</v>
      </c>
      <c r="E408" s="3" t="s">
        <v>4587</v>
      </c>
      <c r="F408" s="3" t="s">
        <v>4878</v>
      </c>
      <c r="G408" s="4" t="s">
        <v>4588</v>
      </c>
      <c r="H408" s="77" t="s">
        <v>3584</v>
      </c>
      <c r="I408" s="77" t="s">
        <v>1202</v>
      </c>
      <c r="J408" s="3" t="s">
        <v>4044</v>
      </c>
      <c r="K408" s="3" t="s">
        <v>3975</v>
      </c>
      <c r="L408" s="3" t="s">
        <v>2372</v>
      </c>
    </row>
    <row r="409" spans="1:12" ht="30">
      <c r="A409" s="33" t="s">
        <v>3752</v>
      </c>
      <c r="B409" s="32" t="s">
        <v>2479</v>
      </c>
      <c r="C409" s="33" t="s">
        <v>3443</v>
      </c>
      <c r="D409" s="33" t="s">
        <v>505</v>
      </c>
      <c r="E409" s="33" t="s">
        <v>4701</v>
      </c>
      <c r="F409" s="33" t="s">
        <v>4878</v>
      </c>
      <c r="G409" s="34">
        <v>4961</v>
      </c>
      <c r="H409" s="33" t="s">
        <v>599</v>
      </c>
      <c r="I409" s="79" t="s">
        <v>49</v>
      </c>
      <c r="J409" s="33" t="s">
        <v>506</v>
      </c>
      <c r="K409" s="33"/>
      <c r="L409" s="33"/>
    </row>
    <row r="410" spans="1:12" ht="30">
      <c r="A410" s="5" t="s">
        <v>3346</v>
      </c>
      <c r="B410" s="5" t="s">
        <v>2479</v>
      </c>
      <c r="C410" s="74" t="s">
        <v>4437</v>
      </c>
      <c r="D410" s="5"/>
      <c r="E410" s="5" t="s">
        <v>3384</v>
      </c>
      <c r="F410" s="5" t="s">
        <v>4878</v>
      </c>
      <c r="G410" s="6" t="s">
        <v>3385</v>
      </c>
      <c r="H410" s="5" t="s">
        <v>4168</v>
      </c>
      <c r="I410" s="5" t="s">
        <v>1202</v>
      </c>
      <c r="J410" s="5" t="s">
        <v>1644</v>
      </c>
      <c r="K410" s="5"/>
      <c r="L410" s="5"/>
    </row>
    <row r="411" spans="1:12" ht="45">
      <c r="A411" s="3" t="s">
        <v>4285</v>
      </c>
      <c r="B411" s="29" t="s">
        <v>2479</v>
      </c>
      <c r="C411" s="29" t="s">
        <v>3005</v>
      </c>
      <c r="D411" s="3" t="s">
        <v>4286</v>
      </c>
      <c r="E411" s="3" t="s">
        <v>4287</v>
      </c>
      <c r="F411" s="3" t="s">
        <v>4878</v>
      </c>
      <c r="G411" s="4" t="s">
        <v>4288</v>
      </c>
      <c r="H411" s="29" t="s">
        <v>2938</v>
      </c>
      <c r="I411" s="9" t="s">
        <v>2938</v>
      </c>
      <c r="J411" s="29" t="s">
        <v>2197</v>
      </c>
      <c r="K411" s="3" t="s">
        <v>4001</v>
      </c>
      <c r="L411" s="30" t="s">
        <v>3006</v>
      </c>
    </row>
    <row r="412" spans="1:12" ht="30">
      <c r="A412" s="5" t="s">
        <v>3347</v>
      </c>
      <c r="B412" s="29" t="s">
        <v>2479</v>
      </c>
      <c r="C412" s="5" t="s">
        <v>3387</v>
      </c>
      <c r="D412" s="5"/>
      <c r="E412" s="5" t="s">
        <v>3386</v>
      </c>
      <c r="F412" s="5" t="s">
        <v>4878</v>
      </c>
      <c r="G412" s="6" t="s">
        <v>3388</v>
      </c>
      <c r="H412" s="5" t="s">
        <v>4168</v>
      </c>
      <c r="I412" s="5" t="s">
        <v>1202</v>
      </c>
      <c r="J412" s="5"/>
      <c r="K412" s="5"/>
      <c r="L412" s="5"/>
    </row>
    <row r="413" spans="1:12" ht="45">
      <c r="A413" s="5" t="s">
        <v>3136</v>
      </c>
      <c r="B413" s="29" t="s">
        <v>2479</v>
      </c>
      <c r="C413" s="5" t="s">
        <v>5037</v>
      </c>
      <c r="D413" s="3" t="s">
        <v>4689</v>
      </c>
      <c r="E413" s="5" t="s">
        <v>5026</v>
      </c>
      <c r="F413" s="5" t="s">
        <v>4878</v>
      </c>
      <c r="G413" s="6">
        <v>4553</v>
      </c>
      <c r="H413" s="6" t="s">
        <v>4110</v>
      </c>
      <c r="I413" s="5" t="s">
        <v>2755</v>
      </c>
      <c r="J413" s="5" t="s">
        <v>2629</v>
      </c>
      <c r="K413" s="5" t="s">
        <v>2630</v>
      </c>
      <c r="L413" s="5" t="s">
        <v>2631</v>
      </c>
    </row>
    <row r="414" spans="1:12" ht="30">
      <c r="A414" s="3" t="s">
        <v>4579</v>
      </c>
      <c r="B414" s="3" t="s">
        <v>2479</v>
      </c>
      <c r="C414" s="3" t="s">
        <v>4582</v>
      </c>
      <c r="D414" s="3" t="s">
        <v>4044</v>
      </c>
      <c r="E414" s="3" t="s">
        <v>4580</v>
      </c>
      <c r="F414" s="3" t="s">
        <v>4878</v>
      </c>
      <c r="G414" s="4" t="s">
        <v>4581</v>
      </c>
      <c r="H414" s="77" t="s">
        <v>394</v>
      </c>
      <c r="I414" s="77" t="s">
        <v>1637</v>
      </c>
      <c r="J414" s="3" t="s">
        <v>2106</v>
      </c>
      <c r="K414" s="3" t="s">
        <v>2405</v>
      </c>
      <c r="L414" s="3" t="s">
        <v>2256</v>
      </c>
    </row>
    <row r="415" spans="1:12" ht="30">
      <c r="A415" s="3" t="s">
        <v>4341</v>
      </c>
      <c r="B415" s="3" t="s">
        <v>2479</v>
      </c>
      <c r="C415" s="3" t="s">
        <v>4342</v>
      </c>
      <c r="D415" s="3" t="s">
        <v>4044</v>
      </c>
      <c r="E415" s="3" t="s">
        <v>4343</v>
      </c>
      <c r="F415" s="3" t="s">
        <v>4878</v>
      </c>
      <c r="G415" s="4">
        <v>4555</v>
      </c>
      <c r="H415" s="3" t="s">
        <v>4110</v>
      </c>
      <c r="I415" s="3" t="s">
        <v>2755</v>
      </c>
      <c r="J415" s="29" t="s">
        <v>2632</v>
      </c>
      <c r="K415" s="3" t="s">
        <v>2019</v>
      </c>
      <c r="L415" s="3" t="s">
        <v>2456</v>
      </c>
    </row>
    <row r="416" spans="1:12">
      <c r="A416" s="33" t="s">
        <v>3756</v>
      </c>
      <c r="B416" s="33" t="s">
        <v>2479</v>
      </c>
      <c r="C416" s="33" t="s">
        <v>513</v>
      </c>
      <c r="D416" s="33"/>
      <c r="E416" s="33" t="s">
        <v>3757</v>
      </c>
      <c r="F416" s="33" t="s">
        <v>4878</v>
      </c>
      <c r="G416" s="34" t="s">
        <v>500</v>
      </c>
      <c r="H416" s="33" t="s">
        <v>599</v>
      </c>
      <c r="I416" s="79" t="s">
        <v>49</v>
      </c>
      <c r="J416" s="33"/>
      <c r="K416" s="33"/>
      <c r="L416" s="33"/>
    </row>
    <row r="417" spans="1:12" ht="30">
      <c r="A417" s="3" t="s">
        <v>4676</v>
      </c>
      <c r="B417" s="3" t="s">
        <v>2479</v>
      </c>
      <c r="C417" s="3" t="s">
        <v>4677</v>
      </c>
      <c r="D417" s="3" t="s">
        <v>4044</v>
      </c>
      <c r="E417" s="3" t="s">
        <v>4678</v>
      </c>
      <c r="F417" s="3" t="s">
        <v>4878</v>
      </c>
      <c r="G417" s="4" t="s">
        <v>4679</v>
      </c>
      <c r="H417" s="77" t="s">
        <v>4053</v>
      </c>
      <c r="I417" s="77" t="s">
        <v>726</v>
      </c>
      <c r="J417" s="3" t="s">
        <v>2098</v>
      </c>
      <c r="K417" s="3" t="s">
        <v>3996</v>
      </c>
      <c r="L417" s="3" t="s">
        <v>2249</v>
      </c>
    </row>
    <row r="418" spans="1:12" ht="30">
      <c r="A418" s="95" t="s">
        <v>172</v>
      </c>
      <c r="B418" s="77" t="s">
        <v>2479</v>
      </c>
      <c r="C418" s="95" t="s">
        <v>259</v>
      </c>
      <c r="E418" s="96" t="s">
        <v>3680</v>
      </c>
      <c r="F418" s="77" t="s">
        <v>4878</v>
      </c>
      <c r="G418" s="102">
        <v>4057</v>
      </c>
      <c r="H418" s="78" t="s">
        <v>3584</v>
      </c>
      <c r="I418" s="78" t="s">
        <v>1202</v>
      </c>
      <c r="L418" s="96"/>
    </row>
    <row r="419" spans="1:12" ht="30">
      <c r="A419" s="3" t="s">
        <v>4668</v>
      </c>
      <c r="B419" s="3" t="s">
        <v>2479</v>
      </c>
      <c r="C419" s="3" t="s">
        <v>4669</v>
      </c>
      <c r="D419" s="3" t="s">
        <v>4044</v>
      </c>
      <c r="E419" s="3" t="s">
        <v>4670</v>
      </c>
      <c r="F419" s="3" t="s">
        <v>4878</v>
      </c>
      <c r="G419" s="4" t="s">
        <v>4671</v>
      </c>
      <c r="H419" s="3" t="s">
        <v>4093</v>
      </c>
      <c r="I419" s="3" t="s">
        <v>2755</v>
      </c>
      <c r="J419" s="29" t="s">
        <v>2675</v>
      </c>
      <c r="K419" s="3" t="s">
        <v>1972</v>
      </c>
      <c r="L419" s="3" t="s">
        <v>2312</v>
      </c>
    </row>
    <row r="420" spans="1:12" ht="45">
      <c r="A420" s="3" t="s">
        <v>4553</v>
      </c>
      <c r="B420" s="3" t="s">
        <v>2479</v>
      </c>
      <c r="C420" s="3" t="s">
        <v>4554</v>
      </c>
      <c r="D420" s="3" t="s">
        <v>4044</v>
      </c>
      <c r="E420" s="3" t="s">
        <v>4555</v>
      </c>
      <c r="F420" s="3" t="s">
        <v>4878</v>
      </c>
      <c r="G420" s="4" t="s">
        <v>4496</v>
      </c>
      <c r="H420" s="77" t="s">
        <v>3584</v>
      </c>
      <c r="I420" s="77" t="s">
        <v>1204</v>
      </c>
      <c r="J420" s="3" t="s">
        <v>4044</v>
      </c>
      <c r="K420" s="3" t="s">
        <v>2028</v>
      </c>
      <c r="L420" s="3" t="s">
        <v>2464</v>
      </c>
    </row>
    <row r="421" spans="1:12" ht="30">
      <c r="A421" s="3" t="s">
        <v>4777</v>
      </c>
      <c r="B421" s="28" t="s">
        <v>2479</v>
      </c>
      <c r="C421" s="28" t="s">
        <v>4778</v>
      </c>
      <c r="D421" s="28" t="s">
        <v>4044</v>
      </c>
      <c r="E421" s="28" t="s">
        <v>4779</v>
      </c>
      <c r="F421" s="48" t="s">
        <v>4878</v>
      </c>
      <c r="G421" s="101" t="s">
        <v>4780</v>
      </c>
      <c r="H421" s="28" t="s">
        <v>3764</v>
      </c>
      <c r="I421" s="89" t="s">
        <v>1202</v>
      </c>
      <c r="J421" s="28" t="s">
        <v>4044</v>
      </c>
      <c r="K421" s="28" t="s">
        <v>4000</v>
      </c>
      <c r="L421" s="28" t="s">
        <v>4044</v>
      </c>
    </row>
    <row r="422" spans="1:12" s="97" customFormat="1" ht="30">
      <c r="A422" s="95" t="s">
        <v>177</v>
      </c>
      <c r="B422" s="77" t="s">
        <v>2479</v>
      </c>
      <c r="C422" s="95" t="s">
        <v>264</v>
      </c>
      <c r="D422" s="3"/>
      <c r="E422" s="96" t="s">
        <v>4779</v>
      </c>
      <c r="F422" s="77" t="s">
        <v>4878</v>
      </c>
      <c r="G422" s="102">
        <v>4268</v>
      </c>
      <c r="H422" s="78" t="s">
        <v>3764</v>
      </c>
      <c r="I422" s="78" t="s">
        <v>1202</v>
      </c>
      <c r="J422" s="4"/>
      <c r="K422" s="4"/>
      <c r="L422" s="96"/>
    </row>
    <row r="423" spans="1:12" ht="30">
      <c r="A423" s="9" t="s">
        <v>2908</v>
      </c>
      <c r="B423" s="29" t="s">
        <v>2479</v>
      </c>
      <c r="C423" s="9" t="s">
        <v>4590</v>
      </c>
      <c r="D423" s="9" t="s">
        <v>4044</v>
      </c>
      <c r="E423" s="9" t="s">
        <v>2954</v>
      </c>
      <c r="F423" s="9" t="s">
        <v>4878</v>
      </c>
      <c r="G423" s="19">
        <v>4763</v>
      </c>
      <c r="H423" s="29" t="s">
        <v>2938</v>
      </c>
      <c r="I423" s="9" t="s">
        <v>2938</v>
      </c>
      <c r="J423" s="5" t="s">
        <v>3007</v>
      </c>
      <c r="K423" s="7" t="s">
        <v>3008</v>
      </c>
      <c r="L423" s="7" t="s">
        <v>3009</v>
      </c>
    </row>
    <row r="424" spans="1:12" ht="45">
      <c r="A424" s="23" t="s">
        <v>1820</v>
      </c>
      <c r="B424" s="29" t="s">
        <v>2479</v>
      </c>
      <c r="C424" s="23" t="s">
        <v>1821</v>
      </c>
      <c r="D424" s="5" t="s">
        <v>4005</v>
      </c>
      <c r="E424" s="23" t="s">
        <v>3091</v>
      </c>
      <c r="F424" s="9" t="s">
        <v>4878</v>
      </c>
      <c r="G424" s="44" t="s">
        <v>3909</v>
      </c>
      <c r="H424" s="29" t="s">
        <v>1639</v>
      </c>
      <c r="I424" s="74" t="s">
        <v>49</v>
      </c>
      <c r="J424" s="74" t="s">
        <v>360</v>
      </c>
      <c r="K424" s="7" t="s">
        <v>1822</v>
      </c>
      <c r="L424" s="7" t="s">
        <v>1823</v>
      </c>
    </row>
    <row r="425" spans="1:12" ht="30">
      <c r="A425" s="3" t="s">
        <v>4717</v>
      </c>
      <c r="B425" s="3" t="s">
        <v>2479</v>
      </c>
      <c r="C425" s="3" t="s">
        <v>4718</v>
      </c>
      <c r="D425" s="3" t="s">
        <v>4044</v>
      </c>
      <c r="E425" s="3" t="s">
        <v>4386</v>
      </c>
      <c r="F425" s="3" t="s">
        <v>4878</v>
      </c>
      <c r="G425" s="4" t="s">
        <v>4719</v>
      </c>
      <c r="H425" s="77" t="s">
        <v>4053</v>
      </c>
      <c r="I425" s="77" t="s">
        <v>726</v>
      </c>
      <c r="J425" s="3" t="s">
        <v>2289</v>
      </c>
      <c r="K425" s="3" t="s">
        <v>1971</v>
      </c>
      <c r="L425" s="3" t="s">
        <v>2432</v>
      </c>
    </row>
    <row r="426" spans="1:12" ht="30">
      <c r="A426" s="95" t="s">
        <v>122</v>
      </c>
      <c r="B426" s="77" t="s">
        <v>2479</v>
      </c>
      <c r="C426" s="95" t="s">
        <v>232</v>
      </c>
      <c r="E426" s="96" t="s">
        <v>310</v>
      </c>
      <c r="F426" s="77" t="s">
        <v>4878</v>
      </c>
      <c r="G426" s="102">
        <v>4539</v>
      </c>
      <c r="H426" s="78" t="s">
        <v>4110</v>
      </c>
      <c r="I426" s="78" t="s">
        <v>2755</v>
      </c>
      <c r="L426" s="96"/>
    </row>
    <row r="427" spans="1:12" ht="45">
      <c r="A427" s="3" t="s">
        <v>4621</v>
      </c>
      <c r="B427" s="3" t="s">
        <v>2479</v>
      </c>
      <c r="C427" s="3" t="s">
        <v>4622</v>
      </c>
      <c r="D427" s="3" t="s">
        <v>4044</v>
      </c>
      <c r="E427" s="3" t="s">
        <v>4623</v>
      </c>
      <c r="F427" s="3" t="s">
        <v>4878</v>
      </c>
      <c r="G427" s="4" t="s">
        <v>4624</v>
      </c>
      <c r="H427" s="77" t="s">
        <v>599</v>
      </c>
      <c r="I427" s="77" t="s">
        <v>49</v>
      </c>
      <c r="J427" s="3" t="s">
        <v>2108</v>
      </c>
      <c r="K427" s="3" t="s">
        <v>2407</v>
      </c>
      <c r="L427" s="3" t="s">
        <v>2258</v>
      </c>
    </row>
    <row r="428" spans="1:12" ht="30">
      <c r="A428" s="3" t="s">
        <v>4814</v>
      </c>
      <c r="B428" s="3" t="s">
        <v>2479</v>
      </c>
      <c r="C428" s="3" t="s">
        <v>4815</v>
      </c>
      <c r="D428" s="3" t="s">
        <v>4044</v>
      </c>
      <c r="E428" s="3" t="s">
        <v>4249</v>
      </c>
      <c r="F428" s="3" t="s">
        <v>4878</v>
      </c>
      <c r="G428" s="4" t="s">
        <v>4816</v>
      </c>
      <c r="H428" s="77" t="s">
        <v>4053</v>
      </c>
      <c r="I428" s="77" t="s">
        <v>726</v>
      </c>
      <c r="J428" s="3" t="s">
        <v>2177</v>
      </c>
      <c r="K428" s="3" t="s">
        <v>2026</v>
      </c>
      <c r="L428" s="3" t="s">
        <v>2463</v>
      </c>
    </row>
    <row r="429" spans="1:12" ht="30">
      <c r="A429" s="66" t="s">
        <v>917</v>
      </c>
      <c r="B429" s="33" t="s">
        <v>2479</v>
      </c>
      <c r="C429" s="32" t="s">
        <v>918</v>
      </c>
      <c r="D429" s="17" t="s">
        <v>919</v>
      </c>
      <c r="E429" s="32" t="s">
        <v>4124</v>
      </c>
      <c r="F429" s="33" t="s">
        <v>4878</v>
      </c>
      <c r="G429" s="34">
        <v>4468</v>
      </c>
      <c r="H429" s="17" t="s">
        <v>394</v>
      </c>
      <c r="I429" s="90" t="s">
        <v>1637</v>
      </c>
      <c r="J429" s="17"/>
      <c r="K429" s="17"/>
      <c r="L429" s="17"/>
    </row>
    <row r="430" spans="1:12" s="98" customFormat="1" ht="45">
      <c r="A430" s="9" t="s">
        <v>5155</v>
      </c>
      <c r="B430" s="9" t="s">
        <v>2479</v>
      </c>
      <c r="C430" s="9" t="s">
        <v>3771</v>
      </c>
      <c r="D430" s="9" t="s">
        <v>2786</v>
      </c>
      <c r="E430" s="9" t="s">
        <v>5200</v>
      </c>
      <c r="F430" s="9" t="s">
        <v>4878</v>
      </c>
      <c r="G430" s="19" t="s">
        <v>2787</v>
      </c>
      <c r="H430" s="9" t="s">
        <v>4163</v>
      </c>
      <c r="I430" s="5" t="s">
        <v>2668</v>
      </c>
      <c r="J430" s="5" t="s">
        <v>2788</v>
      </c>
      <c r="K430" s="5"/>
      <c r="L430" s="7" t="s">
        <v>2789</v>
      </c>
    </row>
    <row r="431" spans="1:12" ht="30">
      <c r="A431" s="3" t="s">
        <v>3228</v>
      </c>
      <c r="B431" s="3" t="s">
        <v>2479</v>
      </c>
      <c r="C431" s="3" t="s">
        <v>3319</v>
      </c>
      <c r="E431" s="3" t="s">
        <v>4301</v>
      </c>
      <c r="F431" s="9" t="s">
        <v>4878</v>
      </c>
      <c r="G431" s="4">
        <v>4473</v>
      </c>
      <c r="H431" s="78" t="s">
        <v>394</v>
      </c>
      <c r="I431" s="78" t="s">
        <v>1637</v>
      </c>
    </row>
    <row r="432" spans="1:12" ht="30">
      <c r="A432" s="33" t="s">
        <v>3230</v>
      </c>
      <c r="B432" s="17" t="s">
        <v>2479</v>
      </c>
      <c r="C432" s="33" t="s">
        <v>432</v>
      </c>
      <c r="D432" s="17"/>
      <c r="E432" s="33" t="s">
        <v>4414</v>
      </c>
      <c r="F432" s="33" t="s">
        <v>4878</v>
      </c>
      <c r="G432" s="34" t="s">
        <v>4415</v>
      </c>
      <c r="H432" s="33" t="s">
        <v>394</v>
      </c>
      <c r="I432" s="90" t="s">
        <v>1637</v>
      </c>
      <c r="J432" s="17" t="s">
        <v>433</v>
      </c>
      <c r="K432" s="17" t="s">
        <v>434</v>
      </c>
      <c r="L432" s="17" t="s">
        <v>435</v>
      </c>
    </row>
    <row r="433" spans="1:12" ht="30">
      <c r="A433" s="95" t="s">
        <v>181</v>
      </c>
      <c r="B433" s="77" t="s">
        <v>2479</v>
      </c>
      <c r="C433" s="95" t="s">
        <v>270</v>
      </c>
      <c r="E433" s="96" t="s">
        <v>316</v>
      </c>
      <c r="F433" s="77" t="s">
        <v>4878</v>
      </c>
      <c r="G433" s="102">
        <v>4605</v>
      </c>
      <c r="H433" s="78" t="s">
        <v>4163</v>
      </c>
      <c r="I433" s="78" t="s">
        <v>2668</v>
      </c>
      <c r="L433" s="96"/>
    </row>
    <row r="434" spans="1:12" ht="45">
      <c r="A434" s="3" t="s">
        <v>4455</v>
      </c>
      <c r="B434" s="3" t="s">
        <v>2479</v>
      </c>
      <c r="C434" s="3" t="s">
        <v>4456</v>
      </c>
      <c r="D434" s="28" t="s">
        <v>4044</v>
      </c>
      <c r="E434" s="3" t="s">
        <v>4457</v>
      </c>
      <c r="F434" s="48" t="s">
        <v>4878</v>
      </c>
      <c r="G434" s="4" t="s">
        <v>4458</v>
      </c>
      <c r="H434" s="28" t="s">
        <v>3764</v>
      </c>
      <c r="I434" s="89" t="s">
        <v>1202</v>
      </c>
      <c r="J434" s="28" t="s">
        <v>2102</v>
      </c>
      <c r="K434" s="28" t="s">
        <v>3999</v>
      </c>
      <c r="L434" s="28" t="s">
        <v>2253</v>
      </c>
    </row>
    <row r="435" spans="1:12" s="97" customFormat="1" ht="30">
      <c r="A435" s="48" t="s">
        <v>3775</v>
      </c>
      <c r="B435" s="48" t="s">
        <v>2479</v>
      </c>
      <c r="C435" s="76"/>
      <c r="D435" s="15"/>
      <c r="E435" s="48" t="s">
        <v>3764</v>
      </c>
      <c r="F435" s="48" t="s">
        <v>4878</v>
      </c>
      <c r="G435" s="6">
        <v>4270</v>
      </c>
      <c r="H435" s="28" t="s">
        <v>3764</v>
      </c>
      <c r="I435" s="88" t="s">
        <v>1202</v>
      </c>
      <c r="J435" s="27"/>
      <c r="K435" s="27"/>
      <c r="L435" s="27"/>
    </row>
    <row r="436" spans="1:12" ht="30">
      <c r="A436" s="17" t="s">
        <v>3130</v>
      </c>
      <c r="B436" s="17" t="s">
        <v>2479</v>
      </c>
      <c r="C436" s="17" t="s">
        <v>3168</v>
      </c>
      <c r="D436" s="17"/>
      <c r="E436" s="17" t="s">
        <v>4715</v>
      </c>
      <c r="F436" s="17" t="s">
        <v>4878</v>
      </c>
      <c r="G436" s="31">
        <v>4354</v>
      </c>
      <c r="H436" s="17" t="s">
        <v>707</v>
      </c>
      <c r="I436" s="90" t="s">
        <v>2755</v>
      </c>
      <c r="J436" s="17" t="s">
        <v>637</v>
      </c>
      <c r="K436" s="41" t="s">
        <v>638</v>
      </c>
      <c r="L436" s="17" t="s">
        <v>639</v>
      </c>
    </row>
    <row r="437" spans="1:12">
      <c r="A437" s="9" t="s">
        <v>3779</v>
      </c>
      <c r="B437" s="9" t="s">
        <v>2479</v>
      </c>
      <c r="C437" s="9" t="s">
        <v>3149</v>
      </c>
      <c r="D437" s="9"/>
      <c r="E437" s="9" t="s">
        <v>3780</v>
      </c>
      <c r="F437" s="9" t="s">
        <v>4878</v>
      </c>
      <c r="G437" s="19">
        <v>4965</v>
      </c>
      <c r="H437" s="81" t="s">
        <v>599</v>
      </c>
      <c r="I437" s="81" t="s">
        <v>49</v>
      </c>
      <c r="J437" s="19"/>
      <c r="K437" s="19"/>
      <c r="L437" s="19"/>
    </row>
    <row r="438" spans="1:12" ht="30">
      <c r="A438" s="24" t="s">
        <v>1027</v>
      </c>
      <c r="B438" s="25" t="s">
        <v>2479</v>
      </c>
      <c r="C438" s="24" t="s">
        <v>3781</v>
      </c>
      <c r="D438" s="15"/>
      <c r="E438" s="24" t="s">
        <v>3727</v>
      </c>
      <c r="F438" s="24" t="s">
        <v>4878</v>
      </c>
      <c r="G438" s="103" t="s">
        <v>3848</v>
      </c>
      <c r="H438" s="24" t="s">
        <v>3764</v>
      </c>
      <c r="I438" s="88" t="s">
        <v>1202</v>
      </c>
      <c r="J438" s="15"/>
      <c r="K438" s="15"/>
      <c r="L438" s="15"/>
    </row>
    <row r="439" spans="1:12" ht="30">
      <c r="A439" s="3" t="s">
        <v>4436</v>
      </c>
      <c r="B439" s="48" t="s">
        <v>2479</v>
      </c>
      <c r="C439" s="3" t="s">
        <v>4437</v>
      </c>
      <c r="D439" s="28" t="s">
        <v>4044</v>
      </c>
      <c r="E439" s="3" t="s">
        <v>4438</v>
      </c>
      <c r="F439" s="48" t="s">
        <v>4878</v>
      </c>
      <c r="G439" s="4" t="s">
        <v>4439</v>
      </c>
      <c r="H439" s="28" t="s">
        <v>3764</v>
      </c>
      <c r="I439" s="89" t="s">
        <v>1202</v>
      </c>
      <c r="J439" s="28" t="s">
        <v>4044</v>
      </c>
      <c r="K439" s="28" t="s">
        <v>3978</v>
      </c>
      <c r="L439" s="28" t="s">
        <v>4044</v>
      </c>
    </row>
    <row r="440" spans="1:12" ht="45">
      <c r="A440" s="3" t="s">
        <v>4833</v>
      </c>
      <c r="B440" s="3" t="s">
        <v>2479</v>
      </c>
      <c r="C440" s="3" t="s">
        <v>4834</v>
      </c>
      <c r="D440" s="28" t="s">
        <v>1032</v>
      </c>
      <c r="E440" s="3" t="s">
        <v>1031</v>
      </c>
      <c r="F440" s="48" t="s">
        <v>4878</v>
      </c>
      <c r="G440" s="4" t="s">
        <v>4836</v>
      </c>
      <c r="H440" s="28" t="s">
        <v>3764</v>
      </c>
      <c r="I440" s="89" t="s">
        <v>1202</v>
      </c>
      <c r="J440" s="28" t="s">
        <v>2189</v>
      </c>
      <c r="K440" s="28" t="s">
        <v>2046</v>
      </c>
      <c r="L440" s="28" t="s">
        <v>2376</v>
      </c>
    </row>
    <row r="441" spans="1:12" ht="30">
      <c r="A441" s="33" t="s">
        <v>3232</v>
      </c>
      <c r="B441" s="33" t="s">
        <v>2479</v>
      </c>
      <c r="C441" s="111" t="s">
        <v>5298</v>
      </c>
      <c r="D441" s="17" t="s">
        <v>4689</v>
      </c>
      <c r="E441" s="33" t="s">
        <v>3324</v>
      </c>
      <c r="F441" s="33" t="s">
        <v>4878</v>
      </c>
      <c r="G441" s="34" t="s">
        <v>439</v>
      </c>
      <c r="H441" s="33" t="s">
        <v>394</v>
      </c>
      <c r="I441" s="90" t="s">
        <v>1637</v>
      </c>
      <c r="J441" s="17" t="s">
        <v>440</v>
      </c>
      <c r="K441" s="17"/>
      <c r="L441" s="17"/>
    </row>
    <row r="442" spans="1:12" ht="30">
      <c r="A442" s="33" t="s">
        <v>3233</v>
      </c>
      <c r="B442" s="33" t="s">
        <v>2479</v>
      </c>
      <c r="C442" s="33" t="s">
        <v>3325</v>
      </c>
      <c r="D442" s="33" t="s">
        <v>3326</v>
      </c>
      <c r="E442" s="33" t="s">
        <v>4227</v>
      </c>
      <c r="F442" s="33" t="s">
        <v>4878</v>
      </c>
      <c r="G442" s="34">
        <v>4765</v>
      </c>
      <c r="H442" s="33" t="s">
        <v>394</v>
      </c>
      <c r="I442" s="90" t="s">
        <v>1637</v>
      </c>
      <c r="J442" s="17" t="s">
        <v>441</v>
      </c>
      <c r="K442" s="17"/>
      <c r="L442" s="17"/>
    </row>
    <row r="443" spans="1:12" ht="45">
      <c r="A443" s="3" t="s">
        <v>4481</v>
      </c>
      <c r="B443" s="3" t="s">
        <v>2479</v>
      </c>
      <c r="C443" s="3" t="s">
        <v>4482</v>
      </c>
      <c r="D443" s="3" t="s">
        <v>4044</v>
      </c>
      <c r="E443" s="3" t="s">
        <v>4334</v>
      </c>
      <c r="F443" s="3" t="s">
        <v>4878</v>
      </c>
      <c r="G443" s="4" t="s">
        <v>4335</v>
      </c>
      <c r="H443" s="77" t="s">
        <v>3584</v>
      </c>
      <c r="I443" s="77" t="s">
        <v>1204</v>
      </c>
      <c r="J443" s="3" t="s">
        <v>2072</v>
      </c>
      <c r="K443" s="3" t="s">
        <v>2397</v>
      </c>
      <c r="L443" s="3" t="s">
        <v>2366</v>
      </c>
    </row>
    <row r="444" spans="1:12" ht="30">
      <c r="A444" s="9" t="s">
        <v>2918</v>
      </c>
      <c r="B444" s="29" t="s">
        <v>2479</v>
      </c>
      <c r="C444" s="9" t="s">
        <v>2971</v>
      </c>
      <c r="D444" s="5"/>
      <c r="E444" s="9" t="s">
        <v>2969</v>
      </c>
      <c r="F444" s="9" t="s">
        <v>4878</v>
      </c>
      <c r="G444" s="19">
        <v>4772</v>
      </c>
      <c r="H444" s="9" t="s">
        <v>2938</v>
      </c>
      <c r="I444" s="9" t="s">
        <v>2938</v>
      </c>
      <c r="J444" s="5"/>
      <c r="K444" s="5"/>
      <c r="L444" s="5"/>
    </row>
    <row r="445" spans="1:12">
      <c r="A445" s="9" t="s">
        <v>3784</v>
      </c>
      <c r="B445" s="9" t="s">
        <v>2479</v>
      </c>
      <c r="C445" s="9" t="s">
        <v>3785</v>
      </c>
      <c r="D445" s="9"/>
      <c r="E445" s="9" t="s">
        <v>4728</v>
      </c>
      <c r="F445" s="9" t="s">
        <v>4878</v>
      </c>
      <c r="G445" s="19">
        <v>4554</v>
      </c>
      <c r="H445" s="81" t="s">
        <v>4110</v>
      </c>
      <c r="I445" s="81" t="s">
        <v>2755</v>
      </c>
      <c r="J445" s="19"/>
      <c r="K445" s="19"/>
      <c r="L445" s="19"/>
    </row>
    <row r="446" spans="1:12" ht="30">
      <c r="A446" s="3" t="s">
        <v>4376</v>
      </c>
      <c r="B446" s="3" t="s">
        <v>2479</v>
      </c>
      <c r="C446" s="3" t="s">
        <v>4377</v>
      </c>
      <c r="D446" s="3" t="s">
        <v>4044</v>
      </c>
      <c r="E446" s="3" t="s">
        <v>4378</v>
      </c>
      <c r="F446" s="3" t="s">
        <v>4878</v>
      </c>
      <c r="G446" s="4" t="s">
        <v>4379</v>
      </c>
      <c r="H446" s="3" t="s">
        <v>4380</v>
      </c>
      <c r="I446" s="3" t="s">
        <v>2668</v>
      </c>
      <c r="J446" s="3" t="s">
        <v>2160</v>
      </c>
      <c r="K446" s="3" t="s">
        <v>2144</v>
      </c>
      <c r="L446" s="3" t="s">
        <v>2343</v>
      </c>
    </row>
    <row r="447" spans="1:12" ht="30">
      <c r="A447" s="3" t="s">
        <v>4120</v>
      </c>
      <c r="B447" s="29" t="s">
        <v>2479</v>
      </c>
      <c r="C447" s="77" t="s">
        <v>55</v>
      </c>
      <c r="D447" s="3" t="s">
        <v>4121</v>
      </c>
      <c r="E447" s="3" t="s">
        <v>4122</v>
      </c>
      <c r="F447" s="3" t="s">
        <v>4878</v>
      </c>
      <c r="G447" s="4" t="s">
        <v>4123</v>
      </c>
      <c r="H447" s="29" t="s">
        <v>4163</v>
      </c>
      <c r="I447" s="5" t="s">
        <v>2668</v>
      </c>
      <c r="J447" s="29" t="s">
        <v>2790</v>
      </c>
      <c r="K447" s="3" t="s">
        <v>2016</v>
      </c>
      <c r="L447" s="3" t="s">
        <v>4044</v>
      </c>
    </row>
    <row r="448" spans="1:12" ht="30">
      <c r="A448" s="24" t="s">
        <v>3786</v>
      </c>
      <c r="B448" s="25" t="s">
        <v>2479</v>
      </c>
      <c r="C448" s="48" t="s">
        <v>3787</v>
      </c>
      <c r="D448" s="24" t="s">
        <v>1033</v>
      </c>
      <c r="E448" s="24" t="s">
        <v>3788</v>
      </c>
      <c r="F448" s="24" t="s">
        <v>4878</v>
      </c>
      <c r="G448" s="103" t="s">
        <v>1034</v>
      </c>
      <c r="H448" s="24" t="s">
        <v>3764</v>
      </c>
      <c r="I448" s="88" t="s">
        <v>1202</v>
      </c>
      <c r="J448" s="15"/>
      <c r="K448" s="15"/>
      <c r="L448" s="15"/>
    </row>
    <row r="449" spans="1:12" ht="30">
      <c r="A449" s="5" t="s">
        <v>3352</v>
      </c>
      <c r="B449" s="5" t="s">
        <v>2479</v>
      </c>
      <c r="C449" s="105" t="s">
        <v>5048</v>
      </c>
      <c r="D449" s="5" t="s">
        <v>1651</v>
      </c>
      <c r="E449" s="5" t="s">
        <v>4532</v>
      </c>
      <c r="F449" s="5" t="s">
        <v>4878</v>
      </c>
      <c r="G449" s="6" t="s">
        <v>3395</v>
      </c>
      <c r="H449" s="5" t="s">
        <v>4168</v>
      </c>
      <c r="I449" s="5" t="s">
        <v>1202</v>
      </c>
      <c r="J449" s="5" t="s">
        <v>1652</v>
      </c>
      <c r="K449" s="7" t="s">
        <v>1653</v>
      </c>
      <c r="L449" s="5" t="s">
        <v>1654</v>
      </c>
    </row>
    <row r="450" spans="1:12" ht="30">
      <c r="A450" s="90" t="s">
        <v>98</v>
      </c>
      <c r="B450" s="17" t="s">
        <v>2479</v>
      </c>
      <c r="C450" s="17" t="s">
        <v>3455</v>
      </c>
      <c r="D450" s="17"/>
      <c r="E450" s="17" t="s">
        <v>3453</v>
      </c>
      <c r="F450" s="17" t="s">
        <v>4878</v>
      </c>
      <c r="G450" s="31" t="s">
        <v>3456</v>
      </c>
      <c r="H450" s="17" t="s">
        <v>668</v>
      </c>
      <c r="I450" s="90" t="s">
        <v>2755</v>
      </c>
      <c r="J450" s="17" t="s">
        <v>569</v>
      </c>
      <c r="K450" s="17" t="s">
        <v>570</v>
      </c>
      <c r="L450" s="17" t="s">
        <v>571</v>
      </c>
    </row>
    <row r="451" spans="1:12" ht="30">
      <c r="A451" s="3" t="s">
        <v>3896</v>
      </c>
      <c r="B451" s="3" t="s">
        <v>2479</v>
      </c>
      <c r="C451" s="3" t="s">
        <v>3897</v>
      </c>
      <c r="E451" s="3" t="s">
        <v>3094</v>
      </c>
      <c r="F451" s="3" t="s">
        <v>4878</v>
      </c>
      <c r="G451" s="4" t="s">
        <v>4282</v>
      </c>
      <c r="H451" s="77" t="s">
        <v>1203</v>
      </c>
      <c r="I451" s="77" t="s">
        <v>1203</v>
      </c>
      <c r="J451" s="3" t="s">
        <v>4044</v>
      </c>
      <c r="K451" s="3" t="s">
        <v>2227</v>
      </c>
      <c r="L451" s="3" t="s">
        <v>4044</v>
      </c>
    </row>
    <row r="452" spans="1:12" ht="30">
      <c r="A452" s="10" t="s">
        <v>4949</v>
      </c>
      <c r="B452" s="11" t="s">
        <v>2479</v>
      </c>
      <c r="C452" s="11" t="s">
        <v>4950</v>
      </c>
      <c r="D452" s="9"/>
      <c r="E452" s="10" t="s">
        <v>4936</v>
      </c>
      <c r="F452" s="10" t="s">
        <v>4878</v>
      </c>
      <c r="G452" s="12" t="s">
        <v>4937</v>
      </c>
      <c r="H452" s="4" t="s">
        <v>4380</v>
      </c>
      <c r="I452" s="4" t="s">
        <v>2668</v>
      </c>
      <c r="J452" s="11" t="s">
        <v>2540</v>
      </c>
      <c r="K452" s="9"/>
      <c r="L452" s="9"/>
    </row>
    <row r="453" spans="1:12" ht="30">
      <c r="A453" s="5" t="s">
        <v>3792</v>
      </c>
      <c r="B453" s="5" t="s">
        <v>2479</v>
      </c>
      <c r="C453" s="5" t="s">
        <v>1085</v>
      </c>
      <c r="D453" s="5"/>
      <c r="E453" s="5" t="s">
        <v>4452</v>
      </c>
      <c r="F453" s="9" t="s">
        <v>4878</v>
      </c>
      <c r="G453" s="6">
        <v>4274</v>
      </c>
      <c r="H453" s="9" t="s">
        <v>1106</v>
      </c>
      <c r="I453" s="5" t="s">
        <v>1202</v>
      </c>
      <c r="J453" s="5" t="s">
        <v>1295</v>
      </c>
      <c r="K453" s="5"/>
      <c r="L453" s="5" t="s">
        <v>1296</v>
      </c>
    </row>
    <row r="454" spans="1:12" ht="45">
      <c r="A454" s="3" t="s">
        <v>4450</v>
      </c>
      <c r="B454" s="3" t="s">
        <v>2479</v>
      </c>
      <c r="C454" s="3" t="s">
        <v>4451</v>
      </c>
      <c r="D454" s="3" t="s">
        <v>1180</v>
      </c>
      <c r="E454" s="3" t="s">
        <v>4452</v>
      </c>
      <c r="F454" s="3" t="s">
        <v>4878</v>
      </c>
      <c r="G454" s="4" t="s">
        <v>4453</v>
      </c>
      <c r="H454" s="3" t="s">
        <v>1106</v>
      </c>
      <c r="I454" s="5" t="s">
        <v>1202</v>
      </c>
      <c r="J454" s="3" t="s">
        <v>2301</v>
      </c>
      <c r="K454" s="3" t="s">
        <v>1982</v>
      </c>
      <c r="L454" s="3" t="s">
        <v>2324</v>
      </c>
    </row>
    <row r="455" spans="1:12" ht="30">
      <c r="A455" s="23" t="s">
        <v>2909</v>
      </c>
      <c r="B455" s="23" t="s">
        <v>2479</v>
      </c>
      <c r="C455" s="23" t="s">
        <v>2955</v>
      </c>
      <c r="D455" s="5"/>
      <c r="E455" s="23" t="s">
        <v>2956</v>
      </c>
      <c r="F455" s="9" t="s">
        <v>4878</v>
      </c>
      <c r="G455" s="44" t="s">
        <v>2957</v>
      </c>
      <c r="H455" s="23" t="s">
        <v>2938</v>
      </c>
      <c r="I455" s="9" t="s">
        <v>2938</v>
      </c>
      <c r="J455" s="29"/>
      <c r="K455" s="29"/>
      <c r="L455" s="29"/>
    </row>
    <row r="456" spans="1:12" ht="30">
      <c r="A456" s="95" t="s">
        <v>147</v>
      </c>
      <c r="B456" s="77" t="s">
        <v>2479</v>
      </c>
      <c r="C456" s="95" t="s">
        <v>247</v>
      </c>
      <c r="E456" s="96" t="s">
        <v>311</v>
      </c>
      <c r="F456" s="77" t="s">
        <v>4878</v>
      </c>
      <c r="G456" s="102">
        <v>3904</v>
      </c>
      <c r="H456" s="78" t="s">
        <v>4053</v>
      </c>
      <c r="I456" s="78" t="s">
        <v>726</v>
      </c>
      <c r="L456" s="96"/>
    </row>
    <row r="457" spans="1:12" ht="45">
      <c r="A457" s="3" t="s">
        <v>4315</v>
      </c>
      <c r="B457" s="3" t="s">
        <v>2479</v>
      </c>
      <c r="C457" s="3" t="s">
        <v>4316</v>
      </c>
      <c r="D457" s="3" t="s">
        <v>4044</v>
      </c>
      <c r="E457" s="3" t="s">
        <v>4317</v>
      </c>
      <c r="F457" s="3" t="s">
        <v>4878</v>
      </c>
      <c r="G457" s="4" t="s">
        <v>4318</v>
      </c>
      <c r="H457" s="77" t="s">
        <v>3584</v>
      </c>
      <c r="I457" s="77" t="s">
        <v>1204</v>
      </c>
      <c r="J457" s="3" t="s">
        <v>4044</v>
      </c>
      <c r="K457" s="3" t="s">
        <v>4077</v>
      </c>
      <c r="L457" s="3" t="s">
        <v>4044</v>
      </c>
    </row>
    <row r="458" spans="1:12" ht="30">
      <c r="A458" s="3" t="s">
        <v>4567</v>
      </c>
      <c r="B458" s="29" t="s">
        <v>2479</v>
      </c>
      <c r="C458" s="3" t="s">
        <v>4568</v>
      </c>
      <c r="D458" s="3" t="s">
        <v>4044</v>
      </c>
      <c r="E458" s="3" t="s">
        <v>4309</v>
      </c>
      <c r="F458" s="3" t="s">
        <v>4878</v>
      </c>
      <c r="G458" s="4" t="s">
        <v>4569</v>
      </c>
      <c r="H458" s="23" t="s">
        <v>2938</v>
      </c>
      <c r="I458" s="9" t="s">
        <v>2938</v>
      </c>
      <c r="J458" s="3" t="s">
        <v>2197</v>
      </c>
      <c r="K458" s="3" t="s">
        <v>2215</v>
      </c>
      <c r="L458" s="3" t="s">
        <v>2384</v>
      </c>
    </row>
    <row r="459" spans="1:12" ht="30">
      <c r="A459" s="9" t="s">
        <v>4954</v>
      </c>
      <c r="B459" s="9" t="s">
        <v>2479</v>
      </c>
      <c r="C459" s="9" t="s">
        <v>4955</v>
      </c>
      <c r="D459" s="9"/>
      <c r="E459" s="9" t="s">
        <v>4956</v>
      </c>
      <c r="F459" s="9" t="s">
        <v>4878</v>
      </c>
      <c r="G459" s="19">
        <v>4668</v>
      </c>
      <c r="H459" s="4" t="s">
        <v>4380</v>
      </c>
      <c r="I459" s="4" t="s">
        <v>2668</v>
      </c>
      <c r="J459" s="9"/>
      <c r="K459" s="9"/>
      <c r="L459" s="9"/>
    </row>
    <row r="460" spans="1:12" ht="30">
      <c r="A460" s="17" t="s">
        <v>3131</v>
      </c>
      <c r="B460" s="17" t="s">
        <v>2479</v>
      </c>
      <c r="C460" s="17" t="s">
        <v>3152</v>
      </c>
      <c r="D460" s="17"/>
      <c r="E460" s="17" t="s">
        <v>3150</v>
      </c>
      <c r="F460" s="17" t="s">
        <v>4878</v>
      </c>
      <c r="G460" s="31">
        <v>4981</v>
      </c>
      <c r="H460" s="17" t="s">
        <v>707</v>
      </c>
      <c r="I460" s="90" t="s">
        <v>2755</v>
      </c>
      <c r="J460" s="17" t="s">
        <v>640</v>
      </c>
      <c r="K460" s="47" t="str">
        <f>HYPERLINK("mailto:lukeman@fairpoint.net","lukeman@fairpoint.net")</f>
        <v>lukeman@fairpoint.net</v>
      </c>
      <c r="L460" s="17"/>
    </row>
    <row r="461" spans="1:12" ht="30">
      <c r="A461" s="3" t="s">
        <v>4402</v>
      </c>
      <c r="B461" s="3" t="s">
        <v>2479</v>
      </c>
      <c r="C461" s="3" t="s">
        <v>4570</v>
      </c>
      <c r="D461" s="3" t="s">
        <v>4044</v>
      </c>
      <c r="E461" s="3" t="s">
        <v>4403</v>
      </c>
      <c r="F461" s="3" t="s">
        <v>4878</v>
      </c>
      <c r="G461" s="4" t="s">
        <v>4404</v>
      </c>
      <c r="H461" s="77" t="s">
        <v>4168</v>
      </c>
      <c r="I461" s="77" t="s">
        <v>1202</v>
      </c>
      <c r="J461" s="3" t="s">
        <v>2198</v>
      </c>
      <c r="K461" s="3" t="s">
        <v>2217</v>
      </c>
      <c r="L461" s="3" t="s">
        <v>4044</v>
      </c>
    </row>
    <row r="462" spans="1:12" ht="60">
      <c r="A462" s="5" t="s">
        <v>3794</v>
      </c>
      <c r="B462" s="29" t="s">
        <v>2479</v>
      </c>
      <c r="C462" s="5" t="s">
        <v>3795</v>
      </c>
      <c r="D462" s="5"/>
      <c r="E462" s="5" t="s">
        <v>4094</v>
      </c>
      <c r="F462" s="5" t="s">
        <v>4878</v>
      </c>
      <c r="G462" s="6" t="s">
        <v>3796</v>
      </c>
      <c r="H462" s="5" t="s">
        <v>3584</v>
      </c>
      <c r="I462" s="87" t="s">
        <v>1202</v>
      </c>
      <c r="J462" s="5"/>
      <c r="K462" s="5" t="s">
        <v>1485</v>
      </c>
      <c r="L462" s="7" t="s">
        <v>1486</v>
      </c>
    </row>
    <row r="463" spans="1:12" ht="45">
      <c r="A463" s="3" t="s">
        <v>4374</v>
      </c>
      <c r="B463" s="3" t="s">
        <v>2479</v>
      </c>
      <c r="C463" s="3" t="s">
        <v>4375</v>
      </c>
      <c r="D463" s="3" t="s">
        <v>4044</v>
      </c>
      <c r="E463" s="3" t="s">
        <v>4141</v>
      </c>
      <c r="F463" s="3" t="s">
        <v>4878</v>
      </c>
      <c r="G463" s="4" t="s">
        <v>4142</v>
      </c>
      <c r="H463" s="77" t="s">
        <v>1639</v>
      </c>
      <c r="I463" s="77" t="s">
        <v>49</v>
      </c>
      <c r="J463" s="3" t="s">
        <v>2101</v>
      </c>
      <c r="K463" s="3" t="s">
        <v>3998</v>
      </c>
      <c r="L463" s="3" t="s">
        <v>2252</v>
      </c>
    </row>
    <row r="464" spans="1:12" ht="30">
      <c r="A464" s="17" t="s">
        <v>579</v>
      </c>
      <c r="B464" s="17" t="s">
        <v>2479</v>
      </c>
      <c r="C464" s="17" t="s">
        <v>5187</v>
      </c>
      <c r="D464" s="17"/>
      <c r="E464" s="17" t="s">
        <v>4222</v>
      </c>
      <c r="F464" s="17" t="s">
        <v>4878</v>
      </c>
      <c r="G464" s="31" t="s">
        <v>4223</v>
      </c>
      <c r="H464" s="17" t="s">
        <v>668</v>
      </c>
      <c r="I464" s="90" t="s">
        <v>2755</v>
      </c>
      <c r="J464" s="17" t="s">
        <v>695</v>
      </c>
      <c r="K464" s="17"/>
      <c r="L464" s="17"/>
    </row>
    <row r="465" spans="1:12">
      <c r="A465" s="33" t="s">
        <v>3804</v>
      </c>
      <c r="B465" s="33" t="s">
        <v>2479</v>
      </c>
      <c r="C465" s="33" t="s">
        <v>655</v>
      </c>
      <c r="D465" s="33"/>
      <c r="E465" s="33" t="s">
        <v>656</v>
      </c>
      <c r="F465" s="33" t="s">
        <v>4878</v>
      </c>
      <c r="G465" s="34" t="s">
        <v>393</v>
      </c>
      <c r="H465" s="33" t="s">
        <v>599</v>
      </c>
      <c r="I465" s="79" t="s">
        <v>49</v>
      </c>
      <c r="J465" s="33"/>
      <c r="K465" s="33"/>
      <c r="L465" s="33"/>
    </row>
    <row r="466" spans="1:12" ht="30">
      <c r="A466" s="21" t="s">
        <v>4966</v>
      </c>
      <c r="B466" s="3" t="s">
        <v>2479</v>
      </c>
      <c r="C466" s="9" t="s">
        <v>4967</v>
      </c>
      <c r="D466" s="18"/>
      <c r="E466" s="21" t="s">
        <v>4968</v>
      </c>
      <c r="F466" s="9" t="s">
        <v>4878</v>
      </c>
      <c r="G466" s="22" t="s">
        <v>4969</v>
      </c>
      <c r="H466" s="4" t="s">
        <v>4380</v>
      </c>
      <c r="I466" s="4" t="s">
        <v>2668</v>
      </c>
      <c r="J466" s="9" t="s">
        <v>2551</v>
      </c>
      <c r="K466" s="9"/>
      <c r="L466" s="9"/>
    </row>
    <row r="467" spans="1:12" ht="30">
      <c r="A467" s="3" t="s">
        <v>4089</v>
      </c>
      <c r="B467" s="3" t="s">
        <v>2479</v>
      </c>
      <c r="C467" s="3" t="s">
        <v>4090</v>
      </c>
      <c r="D467" s="3" t="s">
        <v>4044</v>
      </c>
      <c r="E467" s="3" t="s">
        <v>4091</v>
      </c>
      <c r="F467" s="3" t="s">
        <v>4878</v>
      </c>
      <c r="G467" s="4" t="s">
        <v>4092</v>
      </c>
      <c r="H467" s="5" t="s">
        <v>4093</v>
      </c>
      <c r="I467" s="5" t="s">
        <v>2755</v>
      </c>
      <c r="J467" s="5" t="s">
        <v>2684</v>
      </c>
      <c r="K467" s="3" t="s">
        <v>2137</v>
      </c>
      <c r="L467" s="3" t="s">
        <v>4044</v>
      </c>
    </row>
    <row r="468" spans="1:12" ht="30">
      <c r="A468" s="69" t="s">
        <v>4972</v>
      </c>
      <c r="B468" s="3" t="s">
        <v>2479</v>
      </c>
      <c r="C468" s="9" t="s">
        <v>4973</v>
      </c>
      <c r="D468" s="9"/>
      <c r="E468" s="9" t="s">
        <v>4974</v>
      </c>
      <c r="F468" s="9" t="s">
        <v>4878</v>
      </c>
      <c r="G468" s="19">
        <v>4654</v>
      </c>
      <c r="H468" s="4" t="s">
        <v>4380</v>
      </c>
      <c r="I468" s="4" t="s">
        <v>2668</v>
      </c>
      <c r="J468" s="9"/>
      <c r="K468" s="9"/>
      <c r="L468" s="9"/>
    </row>
    <row r="469" spans="1:12">
      <c r="A469" s="9" t="s">
        <v>3808</v>
      </c>
      <c r="B469" s="9" t="s">
        <v>2479</v>
      </c>
      <c r="C469" s="9" t="s">
        <v>3809</v>
      </c>
      <c r="D469" s="9" t="s">
        <v>3810</v>
      </c>
      <c r="E469" s="9" t="s">
        <v>4328</v>
      </c>
      <c r="F469" s="3" t="s">
        <v>4878</v>
      </c>
      <c r="G469" s="19">
        <v>4276</v>
      </c>
      <c r="H469" s="81" t="s">
        <v>3764</v>
      </c>
      <c r="I469" s="81" t="s">
        <v>1202</v>
      </c>
      <c r="J469" s="19"/>
      <c r="K469" s="19"/>
      <c r="L469" s="19"/>
    </row>
    <row r="470" spans="1:12" ht="30">
      <c r="A470" s="3" t="s">
        <v>4434</v>
      </c>
      <c r="B470" s="3" t="s">
        <v>2479</v>
      </c>
      <c r="C470" s="3" t="s">
        <v>4435</v>
      </c>
      <c r="D470" s="3" t="s">
        <v>4044</v>
      </c>
      <c r="E470" s="3" t="s">
        <v>4328</v>
      </c>
      <c r="F470" s="3" t="s">
        <v>4878</v>
      </c>
      <c r="G470" s="4" t="s">
        <v>4329</v>
      </c>
      <c r="H470" s="77" t="s">
        <v>3764</v>
      </c>
      <c r="I470" s="77" t="s">
        <v>1202</v>
      </c>
      <c r="J470" s="3" t="s">
        <v>4044</v>
      </c>
      <c r="K470" s="3" t="s">
        <v>2030</v>
      </c>
      <c r="L470" s="3" t="s">
        <v>4044</v>
      </c>
    </row>
    <row r="471" spans="1:12" ht="30">
      <c r="A471" s="5" t="s">
        <v>2048</v>
      </c>
      <c r="B471" s="5" t="s">
        <v>2479</v>
      </c>
      <c r="C471" s="5" t="s">
        <v>2049</v>
      </c>
      <c r="D471" s="5" t="s">
        <v>2050</v>
      </c>
      <c r="E471" s="5" t="s">
        <v>4179</v>
      </c>
      <c r="F471" s="5" t="s">
        <v>4878</v>
      </c>
      <c r="G471" s="6" t="s">
        <v>4180</v>
      </c>
      <c r="H471" s="5" t="s">
        <v>4053</v>
      </c>
      <c r="I471" s="74" t="s">
        <v>726</v>
      </c>
      <c r="J471" s="5" t="s">
        <v>2051</v>
      </c>
      <c r="K471" s="5"/>
      <c r="L471" s="5"/>
    </row>
    <row r="472" spans="1:12" ht="30">
      <c r="A472" s="95" t="s">
        <v>116</v>
      </c>
      <c r="B472" s="77" t="s">
        <v>2479</v>
      </c>
      <c r="C472" s="95" t="s">
        <v>226</v>
      </c>
      <c r="E472" s="96" t="s">
        <v>4075</v>
      </c>
      <c r="F472" s="77" t="s">
        <v>4878</v>
      </c>
      <c r="G472" s="102">
        <v>4530</v>
      </c>
      <c r="H472" s="78" t="s">
        <v>668</v>
      </c>
      <c r="I472" s="78" t="s">
        <v>2755</v>
      </c>
      <c r="L472" s="96"/>
    </row>
    <row r="473" spans="1:12" ht="30">
      <c r="A473" s="3" t="s">
        <v>4783</v>
      </c>
      <c r="B473" s="29" t="s">
        <v>2479</v>
      </c>
      <c r="C473" s="3" t="s">
        <v>4784</v>
      </c>
      <c r="D473" s="3" t="s">
        <v>4044</v>
      </c>
      <c r="E473" s="3" t="s">
        <v>4785</v>
      </c>
      <c r="F473" s="3" t="s">
        <v>4878</v>
      </c>
      <c r="G473" s="4" t="s">
        <v>4786</v>
      </c>
      <c r="H473" s="29" t="s">
        <v>2938</v>
      </c>
      <c r="I473" s="29" t="s">
        <v>2938</v>
      </c>
      <c r="J473" s="3" t="s">
        <v>2158</v>
      </c>
      <c r="K473" s="3" t="s">
        <v>2142</v>
      </c>
      <c r="L473" s="7" t="s">
        <v>2897</v>
      </c>
    </row>
    <row r="474" spans="1:12" ht="30">
      <c r="A474" s="3" t="s">
        <v>4295</v>
      </c>
      <c r="B474" s="29" t="s">
        <v>2479</v>
      </c>
      <c r="C474" s="3" t="s">
        <v>4296</v>
      </c>
      <c r="D474" s="3" t="s">
        <v>4044</v>
      </c>
      <c r="E474" s="3" t="s">
        <v>4297</v>
      </c>
      <c r="F474" s="3" t="s">
        <v>4878</v>
      </c>
      <c r="G474" s="4" t="s">
        <v>4298</v>
      </c>
      <c r="H474" s="29" t="s">
        <v>2938</v>
      </c>
      <c r="I474" s="9" t="s">
        <v>2938</v>
      </c>
      <c r="J474" s="3" t="s">
        <v>2099</v>
      </c>
      <c r="K474" s="3" t="s">
        <v>3997</v>
      </c>
      <c r="L474" s="3" t="s">
        <v>4044</v>
      </c>
    </row>
    <row r="475" spans="1:12" ht="30">
      <c r="A475" s="5" t="s">
        <v>2058</v>
      </c>
      <c r="B475" s="29" t="s">
        <v>2479</v>
      </c>
      <c r="C475" s="74" t="s">
        <v>39</v>
      </c>
      <c r="D475" s="5" t="s">
        <v>2057</v>
      </c>
      <c r="E475" s="74" t="s">
        <v>3543</v>
      </c>
      <c r="F475" s="5" t="s">
        <v>4878</v>
      </c>
      <c r="G475" s="6">
        <v>4083</v>
      </c>
      <c r="H475" s="5" t="s">
        <v>4053</v>
      </c>
      <c r="I475" s="74" t="s">
        <v>726</v>
      </c>
      <c r="J475" s="5" t="s">
        <v>2054</v>
      </c>
      <c r="K475" s="7" t="s">
        <v>2055</v>
      </c>
      <c r="L475" s="5" t="s">
        <v>2056</v>
      </c>
    </row>
    <row r="476" spans="1:12" ht="30">
      <c r="A476" s="5" t="s">
        <v>3815</v>
      </c>
      <c r="B476" s="29" t="s">
        <v>2479</v>
      </c>
      <c r="C476" s="74" t="s">
        <v>3816</v>
      </c>
      <c r="D476" s="5"/>
      <c r="E476" s="5" t="s">
        <v>3817</v>
      </c>
      <c r="F476" s="5" t="s">
        <v>4878</v>
      </c>
      <c r="G476" s="6">
        <v>4479</v>
      </c>
      <c r="H476" s="5" t="s">
        <v>1576</v>
      </c>
      <c r="I476" s="29" t="s">
        <v>1637</v>
      </c>
      <c r="J476" s="5" t="s">
        <v>1606</v>
      </c>
      <c r="K476" s="5"/>
      <c r="L476" s="5"/>
    </row>
    <row r="477" spans="1:12" ht="45">
      <c r="A477" s="3" t="s">
        <v>4098</v>
      </c>
      <c r="B477" s="3" t="s">
        <v>2479</v>
      </c>
      <c r="C477" s="3" t="s">
        <v>4099</v>
      </c>
      <c r="D477" s="3" t="s">
        <v>4044</v>
      </c>
      <c r="E477" s="3" t="s">
        <v>4100</v>
      </c>
      <c r="F477" s="3" t="s">
        <v>4878</v>
      </c>
      <c r="G477" s="4">
        <v>4070</v>
      </c>
      <c r="H477" s="77" t="s">
        <v>3584</v>
      </c>
      <c r="I477" s="77" t="s">
        <v>1204</v>
      </c>
      <c r="J477" s="3" t="s">
        <v>2123</v>
      </c>
      <c r="K477" s="3" t="s">
        <v>4018</v>
      </c>
      <c r="L477" s="3" t="s">
        <v>2413</v>
      </c>
    </row>
    <row r="478" spans="1:12" ht="30">
      <c r="A478" s="17" t="s">
        <v>3132</v>
      </c>
      <c r="B478" s="32" t="s">
        <v>2479</v>
      </c>
      <c r="C478" s="17" t="s">
        <v>517</v>
      </c>
      <c r="D478" s="17" t="s">
        <v>3155</v>
      </c>
      <c r="E478" s="17" t="s">
        <v>3156</v>
      </c>
      <c r="F478" s="17" t="s">
        <v>4878</v>
      </c>
      <c r="G478" s="31">
        <v>4973</v>
      </c>
      <c r="H478" s="17" t="s">
        <v>707</v>
      </c>
      <c r="I478" s="90" t="s">
        <v>2755</v>
      </c>
      <c r="J478" s="17" t="s">
        <v>744</v>
      </c>
      <c r="K478" s="41" t="s">
        <v>745</v>
      </c>
      <c r="L478" s="17"/>
    </row>
    <row r="479" spans="1:12" ht="45">
      <c r="A479" s="17" t="s">
        <v>3134</v>
      </c>
      <c r="B479" s="32" t="s">
        <v>2479</v>
      </c>
      <c r="C479" s="17" t="s">
        <v>3158</v>
      </c>
      <c r="D479" s="17"/>
      <c r="E479" s="17" t="s">
        <v>4550</v>
      </c>
      <c r="F479" s="17" t="s">
        <v>4878</v>
      </c>
      <c r="G479" s="31" t="s">
        <v>3159</v>
      </c>
      <c r="H479" s="17" t="s">
        <v>707</v>
      </c>
      <c r="I479" s="90" t="s">
        <v>2755</v>
      </c>
      <c r="J479" s="17" t="s">
        <v>750</v>
      </c>
      <c r="K479" s="47" t="str">
        <f>HYPERLINK("mailto:admin@searsporthistoricalsociety.org","admin@searsporthistoricalsociety.org")</f>
        <v>admin@searsporthistoricalsociety.org</v>
      </c>
      <c r="L479" s="17" t="s">
        <v>751</v>
      </c>
    </row>
    <row r="480" spans="1:12" ht="45">
      <c r="A480" s="5" t="s">
        <v>3818</v>
      </c>
      <c r="B480" s="29" t="s">
        <v>2479</v>
      </c>
      <c r="C480" s="5" t="s">
        <v>3504</v>
      </c>
      <c r="D480" s="5"/>
      <c r="E480" s="5" t="s">
        <v>3819</v>
      </c>
      <c r="F480" s="5" t="s">
        <v>4878</v>
      </c>
      <c r="G480" s="6">
        <v>4029</v>
      </c>
      <c r="H480" s="5" t="s">
        <v>3584</v>
      </c>
      <c r="I480" s="87" t="s">
        <v>1202</v>
      </c>
      <c r="J480" s="5" t="s">
        <v>1392</v>
      </c>
      <c r="K480" s="5" t="s">
        <v>1393</v>
      </c>
      <c r="L480" s="7" t="s">
        <v>1394</v>
      </c>
    </row>
    <row r="481" spans="1:12" ht="30">
      <c r="A481" s="5" t="s">
        <v>1614</v>
      </c>
      <c r="B481" s="5" t="s">
        <v>2479</v>
      </c>
      <c r="C481" s="5" t="s">
        <v>1615</v>
      </c>
      <c r="D481" s="5"/>
      <c r="E481" s="5" t="s">
        <v>1616</v>
      </c>
      <c r="F481" s="5" t="s">
        <v>4878</v>
      </c>
      <c r="G481" s="6">
        <v>4481</v>
      </c>
      <c r="H481" s="5" t="s">
        <v>1576</v>
      </c>
      <c r="I481" s="85" t="s">
        <v>1637</v>
      </c>
      <c r="J481" s="5" t="s">
        <v>1617</v>
      </c>
      <c r="K481" s="5"/>
      <c r="L481" s="5" t="s">
        <v>1618</v>
      </c>
    </row>
    <row r="482" spans="1:12" ht="45">
      <c r="A482" s="23" t="s">
        <v>3820</v>
      </c>
      <c r="B482" s="29" t="s">
        <v>2479</v>
      </c>
      <c r="C482" s="23" t="s">
        <v>1619</v>
      </c>
      <c r="D482" s="5" t="s">
        <v>1624</v>
      </c>
      <c r="E482" s="23" t="s">
        <v>1620</v>
      </c>
      <c r="F482" s="23" t="s">
        <v>4878</v>
      </c>
      <c r="G482" s="44" t="s">
        <v>1621</v>
      </c>
      <c r="H482" s="23" t="s">
        <v>1576</v>
      </c>
      <c r="I482" s="29" t="s">
        <v>1637</v>
      </c>
      <c r="J482" s="5" t="s">
        <v>1622</v>
      </c>
      <c r="K482" s="5"/>
      <c r="L482" s="7" t="s">
        <v>1623</v>
      </c>
    </row>
    <row r="483" spans="1:12" ht="45">
      <c r="A483" s="3" t="s">
        <v>4724</v>
      </c>
      <c r="B483" s="3" t="s">
        <v>2479</v>
      </c>
      <c r="C483" s="3" t="s">
        <v>3933</v>
      </c>
      <c r="D483" s="3" t="s">
        <v>4044</v>
      </c>
      <c r="E483" s="3" t="s">
        <v>4725</v>
      </c>
      <c r="F483" s="3" t="s">
        <v>4878</v>
      </c>
      <c r="G483" s="4" t="s">
        <v>4068</v>
      </c>
      <c r="H483" s="77" t="s">
        <v>1639</v>
      </c>
      <c r="I483" s="77" t="s">
        <v>49</v>
      </c>
      <c r="J483" s="3" t="s">
        <v>4044</v>
      </c>
      <c r="K483" s="3" t="s">
        <v>3995</v>
      </c>
      <c r="L483" s="3" t="s">
        <v>4044</v>
      </c>
    </row>
    <row r="484" spans="1:12" ht="30">
      <c r="A484" s="95" t="s">
        <v>201</v>
      </c>
      <c r="B484" s="77" t="s">
        <v>2479</v>
      </c>
      <c r="C484" s="95" t="s">
        <v>288</v>
      </c>
      <c r="E484" s="96" t="s">
        <v>4230</v>
      </c>
      <c r="F484" s="77" t="s">
        <v>4878</v>
      </c>
      <c r="G484" s="102">
        <v>4978</v>
      </c>
      <c r="H484" s="78" t="s">
        <v>1203</v>
      </c>
      <c r="I484" s="78" t="s">
        <v>1203</v>
      </c>
      <c r="L484" s="96"/>
    </row>
    <row r="485" spans="1:12" ht="30">
      <c r="A485" s="95" t="s">
        <v>202</v>
      </c>
      <c r="B485" s="77" t="s">
        <v>2479</v>
      </c>
      <c r="C485" s="95" t="s">
        <v>248</v>
      </c>
      <c r="E485" s="96" t="s">
        <v>319</v>
      </c>
      <c r="F485" s="77" t="s">
        <v>4878</v>
      </c>
      <c r="G485" s="102">
        <v>4780</v>
      </c>
      <c r="H485" s="78" t="s">
        <v>2938</v>
      </c>
      <c r="I485" s="78" t="s">
        <v>2938</v>
      </c>
      <c r="L485" s="96"/>
    </row>
    <row r="486" spans="1:12" ht="45">
      <c r="A486" s="3" t="s">
        <v>4602</v>
      </c>
      <c r="B486" s="3" t="s">
        <v>2479</v>
      </c>
      <c r="C486" s="3" t="s">
        <v>4603</v>
      </c>
      <c r="D486" s="3" t="s">
        <v>4044</v>
      </c>
      <c r="E486" s="3" t="s">
        <v>4604</v>
      </c>
      <c r="F486" s="3" t="s">
        <v>4878</v>
      </c>
      <c r="G486" s="4" t="s">
        <v>4605</v>
      </c>
      <c r="H486" s="77" t="s">
        <v>599</v>
      </c>
      <c r="I486" s="77" t="s">
        <v>49</v>
      </c>
      <c r="J486" s="3" t="s">
        <v>2561</v>
      </c>
      <c r="K486" s="3" t="s">
        <v>2221</v>
      </c>
      <c r="L486" s="3" t="s">
        <v>4044</v>
      </c>
    </row>
    <row r="487" spans="1:12" ht="30">
      <c r="A487" s="3" t="s">
        <v>4246</v>
      </c>
      <c r="B487" s="3" t="s">
        <v>2479</v>
      </c>
      <c r="C487" s="3" t="s">
        <v>4247</v>
      </c>
      <c r="D487" s="3" t="s">
        <v>4044</v>
      </c>
      <c r="E487" s="3" t="s">
        <v>4203</v>
      </c>
      <c r="F487" s="3" t="s">
        <v>4878</v>
      </c>
      <c r="G487" s="4" t="s">
        <v>4248</v>
      </c>
      <c r="H487" s="29" t="s">
        <v>4110</v>
      </c>
      <c r="I487" s="5" t="s">
        <v>2755</v>
      </c>
      <c r="J487" s="29" t="s">
        <v>2441</v>
      </c>
      <c r="K487" s="3" t="s">
        <v>3946</v>
      </c>
      <c r="L487" s="3" t="s">
        <v>2207</v>
      </c>
    </row>
    <row r="488" spans="1:12" ht="45">
      <c r="A488" s="3" t="s">
        <v>4546</v>
      </c>
      <c r="B488" s="3" t="s">
        <v>2479</v>
      </c>
      <c r="C488" s="3" t="s">
        <v>4547</v>
      </c>
      <c r="D488" s="3" t="s">
        <v>4044</v>
      </c>
      <c r="E488" s="3" t="s">
        <v>4086</v>
      </c>
      <c r="F488" s="3" t="s">
        <v>4878</v>
      </c>
      <c r="G488" s="4" t="s">
        <v>4087</v>
      </c>
      <c r="H488" s="77" t="s">
        <v>3584</v>
      </c>
      <c r="I488" s="77" t="s">
        <v>1204</v>
      </c>
      <c r="J488" s="3" t="s">
        <v>2116</v>
      </c>
      <c r="K488" s="3" t="s">
        <v>2504</v>
      </c>
      <c r="L488" s="3" t="s">
        <v>2266</v>
      </c>
    </row>
    <row r="489" spans="1:12" ht="45">
      <c r="A489" s="95" t="s">
        <v>200</v>
      </c>
      <c r="B489" s="77" t="s">
        <v>2479</v>
      </c>
      <c r="C489" s="95" t="s">
        <v>287</v>
      </c>
      <c r="E489" s="96" t="s">
        <v>4269</v>
      </c>
      <c r="F489" s="77" t="s">
        <v>4878</v>
      </c>
      <c r="G489" s="102">
        <v>4976</v>
      </c>
      <c r="H489" s="78" t="s">
        <v>599</v>
      </c>
      <c r="I489" s="78" t="s">
        <v>49</v>
      </c>
      <c r="L489" s="96"/>
    </row>
    <row r="490" spans="1:12" s="97" customFormat="1" ht="30">
      <c r="A490" s="3" t="s">
        <v>3889</v>
      </c>
      <c r="B490" s="3" t="s">
        <v>2479</v>
      </c>
      <c r="C490" s="3" t="s">
        <v>4220</v>
      </c>
      <c r="D490" s="3" t="s">
        <v>4044</v>
      </c>
      <c r="E490" s="3" t="s">
        <v>4218</v>
      </c>
      <c r="F490" s="3" t="s">
        <v>4878</v>
      </c>
      <c r="G490" s="4" t="s">
        <v>4219</v>
      </c>
      <c r="H490" s="29" t="s">
        <v>4110</v>
      </c>
      <c r="I490" s="5" t="s">
        <v>2755</v>
      </c>
      <c r="J490" s="3" t="s">
        <v>2559</v>
      </c>
      <c r="K490" s="3" t="s">
        <v>2035</v>
      </c>
      <c r="L490" s="3" t="s">
        <v>2472</v>
      </c>
    </row>
    <row r="491" spans="1:12" ht="30">
      <c r="A491" s="95" t="s">
        <v>205</v>
      </c>
      <c r="B491" s="77" t="s">
        <v>2479</v>
      </c>
      <c r="C491" s="95" t="s">
        <v>4127</v>
      </c>
      <c r="E491" s="96" t="s">
        <v>5223</v>
      </c>
      <c r="F491" s="77" t="s">
        <v>4878</v>
      </c>
      <c r="G491" s="102">
        <v>4653</v>
      </c>
      <c r="H491" s="78" t="s">
        <v>4163</v>
      </c>
      <c r="I491" s="78" t="s">
        <v>2668</v>
      </c>
      <c r="L491" s="96"/>
    </row>
    <row r="492" spans="1:12" ht="30">
      <c r="A492" s="95" t="s">
        <v>117</v>
      </c>
      <c r="B492" s="77" t="s">
        <v>2479</v>
      </c>
      <c r="C492" s="95" t="s">
        <v>227</v>
      </c>
      <c r="E492" s="96" t="s">
        <v>4075</v>
      </c>
      <c r="F492" s="77" t="s">
        <v>4878</v>
      </c>
      <c r="G492" s="102">
        <v>4530</v>
      </c>
      <c r="H492" s="78" t="s">
        <v>668</v>
      </c>
      <c r="I492" s="78" t="s">
        <v>2755</v>
      </c>
      <c r="L492" s="96"/>
    </row>
    <row r="493" spans="1:12" ht="30">
      <c r="A493" s="5" t="s">
        <v>3140</v>
      </c>
      <c r="B493" s="5" t="s">
        <v>2479</v>
      </c>
      <c r="C493" s="5" t="s">
        <v>5045</v>
      </c>
      <c r="D493" s="5"/>
      <c r="E493" s="5" t="s">
        <v>4075</v>
      </c>
      <c r="F493" s="5" t="s">
        <v>4878</v>
      </c>
      <c r="G493" s="6" t="s">
        <v>2641</v>
      </c>
      <c r="H493" s="5" t="s">
        <v>4110</v>
      </c>
      <c r="I493" s="5" t="s">
        <v>2755</v>
      </c>
      <c r="J493" s="5"/>
      <c r="K493" s="5"/>
      <c r="L493" s="5"/>
    </row>
    <row r="494" spans="1:12" ht="30">
      <c r="A494" s="95" t="s">
        <v>206</v>
      </c>
      <c r="B494" s="77" t="s">
        <v>2479</v>
      </c>
      <c r="C494" s="95" t="s">
        <v>84</v>
      </c>
      <c r="E494" s="96" t="s">
        <v>320</v>
      </c>
      <c r="F494" s="77" t="s">
        <v>4878</v>
      </c>
      <c r="G494" s="102">
        <v>4860</v>
      </c>
      <c r="H494" s="78" t="s">
        <v>4093</v>
      </c>
      <c r="I494" s="78" t="s">
        <v>2755</v>
      </c>
      <c r="L494" s="96"/>
    </row>
    <row r="495" spans="1:12" ht="30">
      <c r="A495" s="95" t="s">
        <v>207</v>
      </c>
      <c r="B495" s="77" t="s">
        <v>2479</v>
      </c>
      <c r="C495" s="95" t="s">
        <v>290</v>
      </c>
      <c r="E495" s="96" t="s">
        <v>321</v>
      </c>
      <c r="F495" s="77" t="s">
        <v>4878</v>
      </c>
      <c r="G495" s="102">
        <v>4743</v>
      </c>
      <c r="H495" s="78" t="s">
        <v>1203</v>
      </c>
      <c r="I495" s="78" t="s">
        <v>1203</v>
      </c>
      <c r="L495" s="96"/>
    </row>
    <row r="496" spans="1:12" ht="45">
      <c r="A496" s="3" t="s">
        <v>4864</v>
      </c>
      <c r="B496" s="3" t="s">
        <v>2479</v>
      </c>
      <c r="C496" s="3" t="s">
        <v>4865</v>
      </c>
      <c r="D496" s="3" t="s">
        <v>4044</v>
      </c>
      <c r="E496" s="3" t="s">
        <v>4866</v>
      </c>
      <c r="F496" s="3" t="s">
        <v>4878</v>
      </c>
      <c r="G496" s="4" t="s">
        <v>4867</v>
      </c>
      <c r="H496" s="77" t="s">
        <v>599</v>
      </c>
      <c r="I496" s="77" t="s">
        <v>49</v>
      </c>
      <c r="J496" s="3" t="s">
        <v>4044</v>
      </c>
      <c r="K496" s="3" t="s">
        <v>3945</v>
      </c>
      <c r="L496" s="3" t="s">
        <v>4044</v>
      </c>
    </row>
    <row r="497" spans="1:12" ht="30">
      <c r="A497" s="24" t="s">
        <v>3023</v>
      </c>
      <c r="B497" s="3" t="s">
        <v>2479</v>
      </c>
      <c r="C497" s="24" t="s">
        <v>1066</v>
      </c>
      <c r="D497" s="15"/>
      <c r="E497" s="24" t="s">
        <v>1067</v>
      </c>
      <c r="F497" s="24" t="s">
        <v>4878</v>
      </c>
      <c r="G497" s="103" t="s">
        <v>1068</v>
      </c>
      <c r="H497" s="24" t="s">
        <v>3764</v>
      </c>
      <c r="I497" s="88" t="s">
        <v>1202</v>
      </c>
      <c r="J497" s="15"/>
      <c r="K497" s="15"/>
      <c r="L497" s="15"/>
    </row>
    <row r="498" spans="1:12" ht="30">
      <c r="A498" s="10" t="s">
        <v>4975</v>
      </c>
      <c r="B498" s="11" t="s">
        <v>2479</v>
      </c>
      <c r="C498" s="10" t="s">
        <v>4976</v>
      </c>
      <c r="D498" s="9"/>
      <c r="E498" s="10" t="s">
        <v>4485</v>
      </c>
      <c r="F498" s="10" t="s">
        <v>4878</v>
      </c>
      <c r="G498" s="12" t="s">
        <v>4888</v>
      </c>
      <c r="H498" s="4" t="s">
        <v>4380</v>
      </c>
      <c r="I498" s="4" t="s">
        <v>2668</v>
      </c>
      <c r="J498" s="11" t="s">
        <v>2647</v>
      </c>
      <c r="K498" s="13" t="s">
        <v>2648</v>
      </c>
      <c r="L498" s="14" t="s">
        <v>2649</v>
      </c>
    </row>
    <row r="499" spans="1:12">
      <c r="A499" s="9" t="s">
        <v>2920</v>
      </c>
      <c r="B499" s="9" t="s">
        <v>2479</v>
      </c>
      <c r="C499" s="9" t="s">
        <v>2974</v>
      </c>
      <c r="E499" s="9" t="s">
        <v>2975</v>
      </c>
      <c r="F499" s="9" t="s">
        <v>4878</v>
      </c>
      <c r="G499" s="19" t="s">
        <v>3052</v>
      </c>
      <c r="H499" s="9" t="s">
        <v>2938</v>
      </c>
      <c r="I499" s="9" t="s">
        <v>2938</v>
      </c>
      <c r="J499" s="5" t="s">
        <v>2905</v>
      </c>
      <c r="K499" s="5"/>
      <c r="L499" s="5"/>
    </row>
    <row r="500" spans="1:12" ht="45">
      <c r="A500" s="5" t="s">
        <v>3948</v>
      </c>
      <c r="B500" s="5" t="s">
        <v>2479</v>
      </c>
      <c r="C500" s="5" t="s">
        <v>1531</v>
      </c>
      <c r="D500" s="5"/>
      <c r="E500" s="5" t="s">
        <v>4639</v>
      </c>
      <c r="F500" s="5" t="s">
        <v>4878</v>
      </c>
      <c r="G500" s="6">
        <v>4084</v>
      </c>
      <c r="H500" s="5" t="s">
        <v>3584</v>
      </c>
      <c r="I500" s="87" t="s">
        <v>1202</v>
      </c>
      <c r="J500" s="5" t="s">
        <v>1532</v>
      </c>
      <c r="K500" s="5"/>
      <c r="L500" s="5"/>
    </row>
    <row r="501" spans="1:12" ht="45">
      <c r="A501" s="3" t="s">
        <v>4536</v>
      </c>
      <c r="B501" s="3" t="s">
        <v>2479</v>
      </c>
      <c r="C501" s="3" t="s">
        <v>4537</v>
      </c>
      <c r="D501" s="3" t="s">
        <v>4044</v>
      </c>
      <c r="E501" s="3" t="s">
        <v>4538</v>
      </c>
      <c r="F501" s="3" t="s">
        <v>4878</v>
      </c>
      <c r="G501" s="4" t="s">
        <v>4539</v>
      </c>
      <c r="H501" s="77" t="s">
        <v>394</v>
      </c>
      <c r="I501" s="77" t="s">
        <v>1637</v>
      </c>
      <c r="J501" s="3" t="s">
        <v>2442</v>
      </c>
      <c r="K501" s="3" t="s">
        <v>3961</v>
      </c>
      <c r="L501" s="3" t="s">
        <v>2357</v>
      </c>
    </row>
    <row r="502" spans="1:12" ht="30">
      <c r="A502" s="3" t="s">
        <v>4464</v>
      </c>
      <c r="B502" s="3" t="s">
        <v>2479</v>
      </c>
      <c r="C502" s="3" t="s">
        <v>4465</v>
      </c>
      <c r="D502" s="3" t="s">
        <v>4044</v>
      </c>
      <c r="E502" s="3" t="s">
        <v>4467</v>
      </c>
      <c r="F502" s="3" t="s">
        <v>4878</v>
      </c>
      <c r="G502" s="4" t="s">
        <v>4466</v>
      </c>
      <c r="H502" s="4" t="s">
        <v>4380</v>
      </c>
      <c r="I502" s="4" t="s">
        <v>2668</v>
      </c>
      <c r="J502" s="3" t="s">
        <v>2083</v>
      </c>
      <c r="K502" s="3" t="s">
        <v>3979</v>
      </c>
      <c r="L502" s="56" t="s">
        <v>2650</v>
      </c>
    </row>
    <row r="503" spans="1:12" ht="30">
      <c r="A503" s="17" t="s">
        <v>584</v>
      </c>
      <c r="B503" s="17" t="s">
        <v>2479</v>
      </c>
      <c r="C503" s="17" t="s">
        <v>585</v>
      </c>
      <c r="D503" s="17"/>
      <c r="E503" s="32" t="s">
        <v>586</v>
      </c>
      <c r="F503" s="33" t="s">
        <v>4878</v>
      </c>
      <c r="G503" s="31">
        <v>4417</v>
      </c>
      <c r="H503" s="32" t="s">
        <v>394</v>
      </c>
      <c r="I503" s="90" t="s">
        <v>1637</v>
      </c>
      <c r="J503" s="17"/>
      <c r="K503" s="17" t="s">
        <v>587</v>
      </c>
      <c r="L503" s="17" t="s">
        <v>588</v>
      </c>
    </row>
    <row r="504" spans="1:12" ht="30">
      <c r="A504" s="9" t="s">
        <v>2921</v>
      </c>
      <c r="B504" s="29" t="s">
        <v>2479</v>
      </c>
      <c r="C504" s="9" t="s">
        <v>2976</v>
      </c>
      <c r="D504" s="5"/>
      <c r="E504" s="9" t="s">
        <v>2977</v>
      </c>
      <c r="F504" s="29" t="s">
        <v>4878</v>
      </c>
      <c r="G504" s="19">
        <v>4783</v>
      </c>
      <c r="H504" s="9" t="s">
        <v>2938</v>
      </c>
      <c r="I504" s="9" t="s">
        <v>2938</v>
      </c>
      <c r="J504" s="5"/>
      <c r="K504" s="7" t="s">
        <v>1095</v>
      </c>
      <c r="L504" s="5"/>
    </row>
    <row r="505" spans="1:12" ht="30">
      <c r="A505" s="17" t="s">
        <v>3269</v>
      </c>
      <c r="B505" s="32" t="s">
        <v>2479</v>
      </c>
      <c r="C505" s="17" t="s">
        <v>3160</v>
      </c>
      <c r="D505" s="17"/>
      <c r="E505" s="17" t="s">
        <v>3161</v>
      </c>
      <c r="F505" s="32" t="s">
        <v>4878</v>
      </c>
      <c r="G505" s="31">
        <v>4981</v>
      </c>
      <c r="H505" s="17" t="s">
        <v>707</v>
      </c>
      <c r="I505" s="90" t="s">
        <v>2755</v>
      </c>
      <c r="J505" s="17" t="s">
        <v>752</v>
      </c>
      <c r="K505" s="41" t="s">
        <v>753</v>
      </c>
      <c r="L505" s="17" t="s">
        <v>754</v>
      </c>
    </row>
    <row r="506" spans="1:12" ht="30">
      <c r="A506" s="70" t="s">
        <v>3953</v>
      </c>
      <c r="B506" s="3" t="s">
        <v>2479</v>
      </c>
      <c r="C506" s="71" t="s">
        <v>3954</v>
      </c>
      <c r="D506" s="27" t="s">
        <v>3842</v>
      </c>
      <c r="E506" s="27" t="s">
        <v>3843</v>
      </c>
      <c r="F506" s="63" t="s">
        <v>4878</v>
      </c>
      <c r="G506" s="104">
        <v>4037</v>
      </c>
      <c r="H506" s="55" t="s">
        <v>3764</v>
      </c>
      <c r="I506" s="88" t="s">
        <v>1202</v>
      </c>
      <c r="J506" s="27"/>
      <c r="K506" s="27"/>
      <c r="L506" s="27"/>
    </row>
    <row r="507" spans="1:12" ht="60">
      <c r="A507" s="5" t="s">
        <v>3529</v>
      </c>
      <c r="B507" s="29" t="s">
        <v>2479</v>
      </c>
      <c r="C507" s="5" t="s">
        <v>3407</v>
      </c>
      <c r="D507" s="5" t="s">
        <v>1557</v>
      </c>
      <c r="E507" s="5" t="s">
        <v>3405</v>
      </c>
      <c r="F507" s="29" t="s">
        <v>4878</v>
      </c>
      <c r="G507" s="6">
        <v>4983</v>
      </c>
      <c r="H507" s="5" t="s">
        <v>4168</v>
      </c>
      <c r="I507" s="5" t="s">
        <v>1202</v>
      </c>
      <c r="J507" s="5" t="s">
        <v>1555</v>
      </c>
      <c r="K507" s="5"/>
      <c r="L507" s="7" t="s">
        <v>1556</v>
      </c>
    </row>
    <row r="508" spans="1:12" ht="30">
      <c r="A508" s="9" t="s">
        <v>5163</v>
      </c>
      <c r="B508" s="9" t="s">
        <v>2479</v>
      </c>
      <c r="C508" s="5" t="s">
        <v>5229</v>
      </c>
      <c r="D508" s="5"/>
      <c r="E508" s="9" t="s">
        <v>5197</v>
      </c>
      <c r="F508" s="9" t="s">
        <v>4878</v>
      </c>
      <c r="G508" s="19">
        <v>4664</v>
      </c>
      <c r="H508" s="9" t="s">
        <v>4163</v>
      </c>
      <c r="I508" s="5" t="s">
        <v>2668</v>
      </c>
      <c r="J508" s="5"/>
      <c r="K508" s="5"/>
      <c r="L508" s="7" t="s">
        <v>2805</v>
      </c>
    </row>
    <row r="509" spans="1:12" ht="30">
      <c r="A509" s="24" t="s">
        <v>3844</v>
      </c>
      <c r="B509" s="25" t="s">
        <v>2479</v>
      </c>
      <c r="C509" s="24" t="s">
        <v>1120</v>
      </c>
      <c r="D509" s="24"/>
      <c r="E509" s="24" t="s">
        <v>3845</v>
      </c>
      <c r="F509" s="24" t="s">
        <v>4878</v>
      </c>
      <c r="G509" s="103" t="s">
        <v>1013</v>
      </c>
      <c r="H509" s="24" t="s">
        <v>3764</v>
      </c>
      <c r="I509" s="88" t="s">
        <v>1202</v>
      </c>
      <c r="J509" s="15"/>
      <c r="K509" s="15"/>
      <c r="L509" s="15"/>
    </row>
    <row r="510" spans="1:12" ht="30">
      <c r="A510" s="9" t="s">
        <v>5164</v>
      </c>
      <c r="B510" s="9" t="s">
        <v>2479</v>
      </c>
      <c r="C510" s="105" t="s">
        <v>874</v>
      </c>
      <c r="D510" s="5"/>
      <c r="E510" s="9" t="s">
        <v>5230</v>
      </c>
      <c r="F510" s="9" t="s">
        <v>4878</v>
      </c>
      <c r="G510" s="19" t="s">
        <v>4347</v>
      </c>
      <c r="H510" s="9" t="s">
        <v>4163</v>
      </c>
      <c r="I510" s="5" t="s">
        <v>2668</v>
      </c>
      <c r="J510" s="5"/>
      <c r="K510" s="5"/>
      <c r="L510" s="5"/>
    </row>
    <row r="511" spans="1:12" ht="30">
      <c r="A511" s="3" t="s">
        <v>4183</v>
      </c>
      <c r="B511" s="9" t="s">
        <v>2479</v>
      </c>
      <c r="C511" s="3" t="s">
        <v>4187</v>
      </c>
      <c r="D511" s="29" t="s">
        <v>2806</v>
      </c>
      <c r="E511" s="3" t="s">
        <v>4185</v>
      </c>
      <c r="F511" s="3" t="s">
        <v>4878</v>
      </c>
      <c r="G511" s="4" t="s">
        <v>4186</v>
      </c>
      <c r="H511" s="9" t="s">
        <v>4163</v>
      </c>
      <c r="I511" s="5" t="s">
        <v>2668</v>
      </c>
      <c r="J511" s="3" t="s">
        <v>2304</v>
      </c>
      <c r="K511" s="3" t="s">
        <v>2513</v>
      </c>
      <c r="L511" s="3" t="s">
        <v>2326</v>
      </c>
    </row>
    <row r="512" spans="1:12" ht="30">
      <c r="A512" s="3" t="s">
        <v>4821</v>
      </c>
      <c r="B512" s="3" t="s">
        <v>2479</v>
      </c>
      <c r="C512" s="28" t="s">
        <v>4822</v>
      </c>
      <c r="D512" s="28" t="s">
        <v>4044</v>
      </c>
      <c r="E512" s="28" t="s">
        <v>4823</v>
      </c>
      <c r="F512" s="63" t="s">
        <v>4878</v>
      </c>
      <c r="G512" s="101" t="s">
        <v>4824</v>
      </c>
      <c r="H512" s="28" t="s">
        <v>3764</v>
      </c>
      <c r="I512" s="89" t="s">
        <v>1202</v>
      </c>
      <c r="J512" s="28" t="s">
        <v>2082</v>
      </c>
      <c r="K512" s="28" t="s">
        <v>3977</v>
      </c>
      <c r="L512" s="28" t="s">
        <v>4044</v>
      </c>
    </row>
    <row r="513" spans="1:12" ht="45">
      <c r="A513" s="3" t="s">
        <v>4654</v>
      </c>
      <c r="B513" s="3" t="s">
        <v>2479</v>
      </c>
      <c r="C513" s="77" t="s">
        <v>65</v>
      </c>
      <c r="D513" s="3" t="s">
        <v>4044</v>
      </c>
      <c r="E513" s="3" t="s">
        <v>4655</v>
      </c>
      <c r="F513" s="3" t="s">
        <v>4878</v>
      </c>
      <c r="G513" s="4">
        <v>4984</v>
      </c>
      <c r="H513" s="77" t="s">
        <v>4168</v>
      </c>
      <c r="I513" s="77" t="s">
        <v>1202</v>
      </c>
      <c r="J513" s="3" t="s">
        <v>2444</v>
      </c>
      <c r="K513" s="3" t="s">
        <v>2505</v>
      </c>
      <c r="L513" s="3" t="s">
        <v>2270</v>
      </c>
    </row>
    <row r="514" spans="1:12" ht="30">
      <c r="A514" s="95" t="s">
        <v>182</v>
      </c>
      <c r="B514" s="77" t="s">
        <v>2479</v>
      </c>
      <c r="C514" s="95" t="s">
        <v>5293</v>
      </c>
      <c r="E514" s="96" t="s">
        <v>3883</v>
      </c>
      <c r="F514" s="77" t="s">
        <v>4878</v>
      </c>
      <c r="G514" s="102">
        <v>4219</v>
      </c>
      <c r="H514" s="78" t="s">
        <v>3764</v>
      </c>
      <c r="I514" s="78" t="s">
        <v>1202</v>
      </c>
      <c r="L514" s="96"/>
    </row>
    <row r="515" spans="1:12" ht="30">
      <c r="A515" s="3" t="s">
        <v>4826</v>
      </c>
      <c r="B515" s="3" t="s">
        <v>2479</v>
      </c>
      <c r="C515" s="3" t="s">
        <v>4827</v>
      </c>
      <c r="D515" s="3" t="s">
        <v>4044</v>
      </c>
      <c r="E515" s="3" t="s">
        <v>4355</v>
      </c>
      <c r="F515" s="3" t="s">
        <v>4878</v>
      </c>
      <c r="G515" s="4" t="s">
        <v>4356</v>
      </c>
      <c r="H515" s="3" t="s">
        <v>4093</v>
      </c>
      <c r="I515" s="3" t="s">
        <v>2755</v>
      </c>
      <c r="J515" s="3" t="s">
        <v>2127</v>
      </c>
      <c r="K515" s="3" t="s">
        <v>4021</v>
      </c>
      <c r="L515" s="3" t="s">
        <v>2416</v>
      </c>
    </row>
    <row r="516" spans="1:12" ht="30">
      <c r="A516" s="54" t="s">
        <v>3270</v>
      </c>
      <c r="B516" s="32" t="s">
        <v>2479</v>
      </c>
      <c r="C516" s="54" t="s">
        <v>3164</v>
      </c>
      <c r="D516" s="17"/>
      <c r="E516" s="54" t="s">
        <v>3278</v>
      </c>
      <c r="F516" s="32" t="s">
        <v>4878</v>
      </c>
      <c r="G516" s="67" t="s">
        <v>755</v>
      </c>
      <c r="H516" s="54" t="s">
        <v>707</v>
      </c>
      <c r="I516" s="90" t="s">
        <v>2755</v>
      </c>
      <c r="J516" s="17" t="s">
        <v>756</v>
      </c>
      <c r="K516" s="47" t="str">
        <f>HYPERLINK("mailto:balingtwinefarm@yahoo.com","balingtwinefarm@yahoo.com")</f>
        <v>balingtwinefarm@yahoo.com</v>
      </c>
      <c r="L516" s="17"/>
    </row>
    <row r="517" spans="1:12" ht="30">
      <c r="A517" s="17" t="s">
        <v>3428</v>
      </c>
      <c r="B517" s="17" t="s">
        <v>2479</v>
      </c>
      <c r="C517" s="17" t="s">
        <v>3465</v>
      </c>
      <c r="D517" s="17"/>
      <c r="E517" s="17" t="s">
        <v>3461</v>
      </c>
      <c r="F517" s="17" t="s">
        <v>4878</v>
      </c>
      <c r="G517" s="31" t="s">
        <v>3462</v>
      </c>
      <c r="H517" s="17" t="s">
        <v>668</v>
      </c>
      <c r="I517" s="90" t="s">
        <v>2755</v>
      </c>
      <c r="J517" s="17" t="s">
        <v>697</v>
      </c>
      <c r="K517" s="17"/>
      <c r="L517" s="17"/>
    </row>
    <row r="518" spans="1:12" ht="30">
      <c r="A518" s="17" t="s">
        <v>3429</v>
      </c>
      <c r="B518" s="32" t="s">
        <v>2479</v>
      </c>
      <c r="C518" s="17"/>
      <c r="D518" s="17"/>
      <c r="E518" s="17" t="s">
        <v>3461</v>
      </c>
      <c r="F518" s="32" t="s">
        <v>4878</v>
      </c>
      <c r="G518" s="31">
        <v>4086</v>
      </c>
      <c r="H518" s="17" t="s">
        <v>668</v>
      </c>
      <c r="I518" s="90" t="s">
        <v>2755</v>
      </c>
      <c r="J518" s="17"/>
      <c r="K518" s="17"/>
      <c r="L518" s="17"/>
    </row>
    <row r="519" spans="1:12" ht="30">
      <c r="A519" s="3" t="s">
        <v>3923</v>
      </c>
      <c r="B519" s="3" t="s">
        <v>2479</v>
      </c>
      <c r="C519" s="3" t="s">
        <v>3936</v>
      </c>
      <c r="D519" s="3" t="s">
        <v>4044</v>
      </c>
      <c r="E519" s="3" t="s">
        <v>4812</v>
      </c>
      <c r="F519" s="3" t="s">
        <v>4878</v>
      </c>
      <c r="G519" s="4" t="s">
        <v>3937</v>
      </c>
      <c r="H519" s="77" t="s">
        <v>394</v>
      </c>
      <c r="I519" s="77" t="s">
        <v>1637</v>
      </c>
      <c r="J519" s="3" t="s">
        <v>2446</v>
      </c>
      <c r="K519" s="3" t="s">
        <v>4030</v>
      </c>
      <c r="L519" s="3" t="s">
        <v>4030</v>
      </c>
    </row>
    <row r="520" spans="1:12" ht="45">
      <c r="A520" s="95" t="s">
        <v>131</v>
      </c>
      <c r="B520" s="77" t="s">
        <v>2479</v>
      </c>
      <c r="C520" s="95" t="s">
        <v>237</v>
      </c>
      <c r="E520" s="96" t="s">
        <v>3569</v>
      </c>
      <c r="F520" s="77" t="s">
        <v>4878</v>
      </c>
      <c r="G520" s="102">
        <v>4358</v>
      </c>
      <c r="H520" s="78" t="s">
        <v>1639</v>
      </c>
      <c r="I520" s="78" t="s">
        <v>49</v>
      </c>
      <c r="L520" s="96"/>
    </row>
    <row r="521" spans="1:12" ht="30">
      <c r="A521" s="3" t="s">
        <v>4511</v>
      </c>
      <c r="B521" s="3" t="s">
        <v>2479</v>
      </c>
      <c r="C521" s="3" t="s">
        <v>4512</v>
      </c>
      <c r="D521" s="3" t="s">
        <v>4044</v>
      </c>
      <c r="E521" s="3" t="s">
        <v>4513</v>
      </c>
      <c r="F521" s="3" t="s">
        <v>4878</v>
      </c>
      <c r="G521" s="4" t="s">
        <v>4514</v>
      </c>
      <c r="H521" s="77" t="s">
        <v>4163</v>
      </c>
      <c r="I521" s="77" t="s">
        <v>2668</v>
      </c>
      <c r="J521" s="3" t="s">
        <v>2448</v>
      </c>
      <c r="K521" s="3" t="s">
        <v>2128</v>
      </c>
      <c r="L521" s="3" t="s">
        <v>2328</v>
      </c>
    </row>
    <row r="522" spans="1:12" ht="30">
      <c r="A522" s="9" t="s">
        <v>5167</v>
      </c>
      <c r="B522" s="29" t="s">
        <v>2479</v>
      </c>
      <c r="C522" s="9" t="s">
        <v>5233</v>
      </c>
      <c r="D522" s="5"/>
      <c r="E522" s="9" t="s">
        <v>5234</v>
      </c>
      <c r="F522" s="29" t="s">
        <v>4878</v>
      </c>
      <c r="G522" s="19">
        <v>4605</v>
      </c>
      <c r="H522" s="9" t="s">
        <v>4163</v>
      </c>
      <c r="I522" s="5" t="s">
        <v>2668</v>
      </c>
      <c r="J522" s="5"/>
      <c r="K522" s="7" t="s">
        <v>2811</v>
      </c>
      <c r="L522" s="7" t="s">
        <v>2925</v>
      </c>
    </row>
    <row r="523" spans="1:12" ht="30">
      <c r="A523" s="10" t="s">
        <v>4977</v>
      </c>
      <c r="B523" s="11" t="s">
        <v>2479</v>
      </c>
      <c r="C523" s="10" t="s">
        <v>4978</v>
      </c>
      <c r="D523" s="9"/>
      <c r="E523" s="10" t="s">
        <v>4979</v>
      </c>
      <c r="F523" s="10" t="s">
        <v>4878</v>
      </c>
      <c r="G523" s="12" t="s">
        <v>4980</v>
      </c>
      <c r="H523" s="4" t="s">
        <v>4380</v>
      </c>
      <c r="I523" s="4" t="s">
        <v>2668</v>
      </c>
      <c r="J523" s="3" t="s">
        <v>2651</v>
      </c>
      <c r="K523" s="9"/>
      <c r="L523" s="14" t="s">
        <v>2652</v>
      </c>
    </row>
    <row r="524" spans="1:12" ht="30">
      <c r="A524" s="17" t="s">
        <v>3271</v>
      </c>
      <c r="B524" s="32" t="s">
        <v>2479</v>
      </c>
      <c r="C524" s="107" t="s">
        <v>5281</v>
      </c>
      <c r="D524" s="17"/>
      <c r="E524" s="17" t="s">
        <v>3165</v>
      </c>
      <c r="F524" s="32" t="s">
        <v>4878</v>
      </c>
      <c r="G524" s="31">
        <v>4987</v>
      </c>
      <c r="H524" s="17" t="s">
        <v>707</v>
      </c>
      <c r="I524" s="90" t="s">
        <v>2755</v>
      </c>
      <c r="J524" s="17"/>
      <c r="K524" s="47"/>
      <c r="L524" s="17"/>
    </row>
    <row r="525" spans="1:12" ht="30">
      <c r="A525" s="9" t="s">
        <v>3849</v>
      </c>
      <c r="B525" s="9" t="s">
        <v>2479</v>
      </c>
      <c r="C525" s="9" t="s">
        <v>3850</v>
      </c>
      <c r="D525" s="9" t="s">
        <v>3851</v>
      </c>
      <c r="E525" s="9" t="s">
        <v>4691</v>
      </c>
      <c r="F525" s="29" t="s">
        <v>4878</v>
      </c>
      <c r="G525" s="19">
        <v>4282</v>
      </c>
      <c r="H525" s="9" t="s">
        <v>1106</v>
      </c>
      <c r="I525" s="5" t="s">
        <v>1202</v>
      </c>
      <c r="J525" s="5"/>
      <c r="K525" s="5"/>
      <c r="L525" s="5"/>
    </row>
    <row r="526" spans="1:12" ht="30">
      <c r="A526" s="3" t="s">
        <v>4690</v>
      </c>
      <c r="B526" s="3" t="s">
        <v>2479</v>
      </c>
      <c r="C526" s="77" t="s">
        <v>66</v>
      </c>
      <c r="D526" s="3" t="s">
        <v>4044</v>
      </c>
      <c r="E526" s="3" t="s">
        <v>4691</v>
      </c>
      <c r="F526" s="3" t="s">
        <v>4878</v>
      </c>
      <c r="G526" s="4" t="s">
        <v>4692</v>
      </c>
      <c r="H526" s="5" t="s">
        <v>1106</v>
      </c>
      <c r="I526" s="5" t="s">
        <v>1202</v>
      </c>
      <c r="J526" s="3" t="s">
        <v>2556</v>
      </c>
      <c r="K526" s="3" t="s">
        <v>2141</v>
      </c>
      <c r="L526" s="3" t="s">
        <v>4044</v>
      </c>
    </row>
    <row r="527" spans="1:12" ht="30">
      <c r="A527" s="3" t="s">
        <v>4153</v>
      </c>
      <c r="B527" s="3" t="s">
        <v>2479</v>
      </c>
      <c r="C527" s="3" t="s">
        <v>4154</v>
      </c>
      <c r="D527" s="3" t="s">
        <v>4044</v>
      </c>
      <c r="E527" s="3" t="s">
        <v>4155</v>
      </c>
      <c r="F527" s="3" t="s">
        <v>4878</v>
      </c>
      <c r="G527" s="4" t="s">
        <v>4156</v>
      </c>
      <c r="H527" s="29" t="s">
        <v>4093</v>
      </c>
      <c r="I527" s="5" t="s">
        <v>2755</v>
      </c>
      <c r="J527" s="3" t="s">
        <v>2092</v>
      </c>
      <c r="K527" s="3" t="s">
        <v>3988</v>
      </c>
      <c r="L527" s="3" t="s">
        <v>2243</v>
      </c>
    </row>
    <row r="528" spans="1:12" ht="30">
      <c r="A528" s="17" t="s">
        <v>3273</v>
      </c>
      <c r="B528" s="17" t="s">
        <v>2479</v>
      </c>
      <c r="C528" s="17" t="s">
        <v>3524</v>
      </c>
      <c r="D528" s="17"/>
      <c r="E528" s="17" t="s">
        <v>3154</v>
      </c>
      <c r="F528" s="17" t="s">
        <v>4878</v>
      </c>
      <c r="G528" s="31" t="s">
        <v>673</v>
      </c>
      <c r="H528" s="17" t="s">
        <v>707</v>
      </c>
      <c r="I528" s="90" t="s">
        <v>2755</v>
      </c>
      <c r="J528" s="17" t="s">
        <v>674</v>
      </c>
      <c r="K528" s="41" t="s">
        <v>675</v>
      </c>
      <c r="L528" s="17" t="s">
        <v>676</v>
      </c>
    </row>
    <row r="529" spans="1:12" ht="30">
      <c r="A529" s="3" t="s">
        <v>4476</v>
      </c>
      <c r="B529" s="3" t="s">
        <v>2479</v>
      </c>
      <c r="C529" s="28" t="s">
        <v>4477</v>
      </c>
      <c r="D529" s="28" t="s">
        <v>4044</v>
      </c>
      <c r="E529" s="28" t="s">
        <v>4478</v>
      </c>
      <c r="F529" s="63" t="s">
        <v>4878</v>
      </c>
      <c r="G529" s="101" t="s">
        <v>4479</v>
      </c>
      <c r="H529" s="28" t="s">
        <v>3764</v>
      </c>
      <c r="I529" s="89" t="s">
        <v>1202</v>
      </c>
      <c r="J529" s="28" t="s">
        <v>2073</v>
      </c>
      <c r="K529" s="28" t="s">
        <v>3967</v>
      </c>
      <c r="L529" s="28" t="s">
        <v>4044</v>
      </c>
    </row>
    <row r="530" spans="1:12" ht="30">
      <c r="A530" s="3" t="s">
        <v>4441</v>
      </c>
      <c r="B530" s="3" t="s">
        <v>2479</v>
      </c>
      <c r="C530" s="3" t="s">
        <v>4442</v>
      </c>
      <c r="D530" s="3" t="s">
        <v>4044</v>
      </c>
      <c r="E530" s="3" t="s">
        <v>4443</v>
      </c>
      <c r="F530" s="3" t="s">
        <v>4878</v>
      </c>
      <c r="G530" s="4" t="s">
        <v>4444</v>
      </c>
      <c r="H530" s="3" t="s">
        <v>4380</v>
      </c>
      <c r="I530" s="3" t="s">
        <v>2668</v>
      </c>
      <c r="J530" s="3" t="s">
        <v>2095</v>
      </c>
      <c r="K530" s="3" t="s">
        <v>3993</v>
      </c>
      <c r="L530" s="3" t="s">
        <v>2246</v>
      </c>
    </row>
    <row r="531" spans="1:12" ht="45">
      <c r="A531" s="5" t="s">
        <v>3856</v>
      </c>
      <c r="B531" s="5" t="s">
        <v>2479</v>
      </c>
      <c r="C531" s="5" t="s">
        <v>3857</v>
      </c>
      <c r="D531" s="5"/>
      <c r="E531" s="5" t="s">
        <v>4067</v>
      </c>
      <c r="F531" s="5" t="s">
        <v>4878</v>
      </c>
      <c r="G531" s="6" t="s">
        <v>4065</v>
      </c>
      <c r="H531" s="5" t="s">
        <v>3584</v>
      </c>
      <c r="I531" s="6" t="s">
        <v>1204</v>
      </c>
      <c r="J531" s="5" t="s">
        <v>1453</v>
      </c>
      <c r="K531" s="7" t="s">
        <v>1454</v>
      </c>
      <c r="L531" s="7" t="s">
        <v>1455</v>
      </c>
    </row>
    <row r="532" spans="1:12" ht="45">
      <c r="A532" s="9" t="s">
        <v>3038</v>
      </c>
      <c r="B532" s="9" t="s">
        <v>2479</v>
      </c>
      <c r="C532" s="5" t="s">
        <v>3097</v>
      </c>
      <c r="D532" s="9" t="s">
        <v>3096</v>
      </c>
      <c r="E532" s="9" t="s">
        <v>3098</v>
      </c>
      <c r="F532" s="9" t="s">
        <v>4878</v>
      </c>
      <c r="G532" s="19" t="s">
        <v>1835</v>
      </c>
      <c r="H532" s="9" t="s">
        <v>1639</v>
      </c>
      <c r="I532" s="74" t="s">
        <v>49</v>
      </c>
      <c r="J532" s="5" t="s">
        <v>1836</v>
      </c>
      <c r="K532" s="5" t="s">
        <v>1837</v>
      </c>
      <c r="L532" s="5" t="s">
        <v>1728</v>
      </c>
    </row>
    <row r="533" spans="1:12" ht="45">
      <c r="A533" s="3" t="s">
        <v>4869</v>
      </c>
      <c r="B533" s="3" t="s">
        <v>2479</v>
      </c>
      <c r="C533" s="3" t="s">
        <v>4870</v>
      </c>
      <c r="D533" s="3" t="s">
        <v>4044</v>
      </c>
      <c r="E533" s="3" t="s">
        <v>4871</v>
      </c>
      <c r="F533" s="3" t="s">
        <v>4878</v>
      </c>
      <c r="G533" s="4" t="s">
        <v>4872</v>
      </c>
      <c r="H533" s="29" t="s">
        <v>4093</v>
      </c>
      <c r="I533" s="5" t="s">
        <v>2755</v>
      </c>
      <c r="J533" s="3" t="s">
        <v>2087</v>
      </c>
      <c r="K533" s="3" t="s">
        <v>3983</v>
      </c>
      <c r="L533" s="3" t="s">
        <v>2241</v>
      </c>
    </row>
    <row r="534" spans="1:12" ht="30">
      <c r="A534" s="3" t="s">
        <v>4459</v>
      </c>
      <c r="B534" s="3" t="s">
        <v>2479</v>
      </c>
      <c r="C534" s="3" t="s">
        <v>4825</v>
      </c>
      <c r="D534" s="3" t="s">
        <v>4044</v>
      </c>
      <c r="E534" s="3" t="s">
        <v>4460</v>
      </c>
      <c r="F534" s="3" t="s">
        <v>4878</v>
      </c>
      <c r="G534" s="4" t="s">
        <v>4461</v>
      </c>
      <c r="H534" s="5" t="s">
        <v>4110</v>
      </c>
      <c r="I534" s="5" t="s">
        <v>2755</v>
      </c>
      <c r="J534" s="5" t="s">
        <v>2750</v>
      </c>
      <c r="K534" s="3" t="s">
        <v>3989</v>
      </c>
      <c r="L534" s="3" t="s">
        <v>4044</v>
      </c>
    </row>
    <row r="535" spans="1:12" ht="30">
      <c r="A535" s="3" t="s">
        <v>4106</v>
      </c>
      <c r="B535" s="3" t="s">
        <v>2479</v>
      </c>
      <c r="C535" s="3" t="s">
        <v>4107</v>
      </c>
      <c r="D535" s="29" t="s">
        <v>2720</v>
      </c>
      <c r="E535" s="3" t="s">
        <v>4108</v>
      </c>
      <c r="F535" s="3" t="s">
        <v>4878</v>
      </c>
      <c r="G535" s="4" t="s">
        <v>4109</v>
      </c>
      <c r="H535" s="29" t="s">
        <v>4093</v>
      </c>
      <c r="I535" s="5" t="s">
        <v>2755</v>
      </c>
      <c r="J535" s="3" t="s">
        <v>2447</v>
      </c>
      <c r="K535" s="3" t="s">
        <v>4038</v>
      </c>
      <c r="L535" s="3" t="s">
        <v>2430</v>
      </c>
    </row>
    <row r="536" spans="1:12" ht="30">
      <c r="A536" s="10" t="s">
        <v>7</v>
      </c>
      <c r="B536" s="3" t="s">
        <v>2479</v>
      </c>
      <c r="C536" s="106" t="s">
        <v>5303</v>
      </c>
      <c r="D536" s="9"/>
      <c r="E536" s="106" t="s">
        <v>5304</v>
      </c>
      <c r="F536" s="10" t="s">
        <v>4878</v>
      </c>
      <c r="G536" s="12" t="s">
        <v>4885</v>
      </c>
      <c r="H536" s="4" t="s">
        <v>4380</v>
      </c>
      <c r="I536" s="4" t="s">
        <v>2668</v>
      </c>
      <c r="J536" s="9"/>
      <c r="K536" s="13" t="s">
        <v>2659</v>
      </c>
      <c r="L536" s="9"/>
    </row>
    <row r="537" spans="1:12" ht="30">
      <c r="A537" s="5" t="s">
        <v>5084</v>
      </c>
      <c r="B537" s="5" t="s">
        <v>2479</v>
      </c>
      <c r="C537" s="5" t="s">
        <v>4959</v>
      </c>
      <c r="D537" s="5" t="s">
        <v>5127</v>
      </c>
      <c r="E537" s="5" t="s">
        <v>4380</v>
      </c>
      <c r="F537" s="5" t="s">
        <v>4878</v>
      </c>
      <c r="G537" s="6" t="s">
        <v>5128</v>
      </c>
      <c r="H537" s="5" t="s">
        <v>4093</v>
      </c>
      <c r="I537" s="5" t="s">
        <v>2755</v>
      </c>
      <c r="J537" s="29" t="s">
        <v>2274</v>
      </c>
      <c r="K537" s="29" t="s">
        <v>2724</v>
      </c>
      <c r="L537" s="29"/>
    </row>
    <row r="538" spans="1:12">
      <c r="A538" s="9" t="s">
        <v>3863</v>
      </c>
      <c r="B538" s="9" t="s">
        <v>2479</v>
      </c>
      <c r="C538" s="9" t="s">
        <v>3864</v>
      </c>
      <c r="D538" s="9"/>
      <c r="E538" s="9" t="s">
        <v>3865</v>
      </c>
      <c r="F538" s="3" t="s">
        <v>4878</v>
      </c>
      <c r="G538" s="19">
        <v>4061</v>
      </c>
      <c r="H538" s="19" t="s">
        <v>4053</v>
      </c>
      <c r="I538" s="81" t="s">
        <v>726</v>
      </c>
      <c r="J538" s="19"/>
      <c r="K538" s="19"/>
      <c r="L538" s="19"/>
    </row>
    <row r="539" spans="1:12" ht="30">
      <c r="A539" s="24" t="s">
        <v>3866</v>
      </c>
      <c r="B539" s="25" t="s">
        <v>2479</v>
      </c>
      <c r="C539" s="24" t="s">
        <v>3867</v>
      </c>
      <c r="D539" s="15"/>
      <c r="E539" s="24" t="s">
        <v>3868</v>
      </c>
      <c r="F539" s="24" t="s">
        <v>4878</v>
      </c>
      <c r="G539" s="103" t="s">
        <v>1121</v>
      </c>
      <c r="H539" s="24" t="s">
        <v>3764</v>
      </c>
      <c r="I539" s="88" t="s">
        <v>1202</v>
      </c>
      <c r="J539" s="15"/>
      <c r="K539" s="15"/>
      <c r="L539" s="15"/>
    </row>
    <row r="540" spans="1:12" ht="45">
      <c r="A540" s="3" t="s">
        <v>4641</v>
      </c>
      <c r="B540" s="3" t="s">
        <v>2479</v>
      </c>
      <c r="C540" s="3" t="s">
        <v>4642</v>
      </c>
      <c r="D540" s="3" t="s">
        <v>4044</v>
      </c>
      <c r="E540" s="3" t="s">
        <v>4643</v>
      </c>
      <c r="F540" s="3" t="s">
        <v>4878</v>
      </c>
      <c r="G540" s="4" t="s">
        <v>4644</v>
      </c>
      <c r="H540" s="77" t="s">
        <v>1639</v>
      </c>
      <c r="I540" s="77" t="s">
        <v>49</v>
      </c>
      <c r="J540" s="3" t="s">
        <v>2200</v>
      </c>
      <c r="K540" s="3" t="s">
        <v>2219</v>
      </c>
      <c r="L540" s="3" t="s">
        <v>2387</v>
      </c>
    </row>
    <row r="541" spans="1:12" ht="45">
      <c r="A541" s="9" t="s">
        <v>3048</v>
      </c>
      <c r="B541" s="9" t="s">
        <v>2479</v>
      </c>
      <c r="C541" s="9" t="s">
        <v>3108</v>
      </c>
      <c r="D541" s="5"/>
      <c r="E541" s="9" t="s">
        <v>4720</v>
      </c>
      <c r="F541" s="9" t="s">
        <v>4878</v>
      </c>
      <c r="G541" s="19" t="s">
        <v>1754</v>
      </c>
      <c r="H541" s="9" t="s">
        <v>1639</v>
      </c>
      <c r="I541" s="74" t="s">
        <v>49</v>
      </c>
      <c r="J541" s="5" t="s">
        <v>1732</v>
      </c>
      <c r="K541" s="5" t="s">
        <v>1733</v>
      </c>
      <c r="L541" s="5" t="s">
        <v>1734</v>
      </c>
    </row>
    <row r="542" spans="1:12" ht="45">
      <c r="A542" s="3" t="s">
        <v>4802</v>
      </c>
      <c r="B542" s="3" t="s">
        <v>2479</v>
      </c>
      <c r="C542" s="77" t="s">
        <v>68</v>
      </c>
      <c r="D542" s="3" t="s">
        <v>4044</v>
      </c>
      <c r="E542" s="3" t="s">
        <v>4803</v>
      </c>
      <c r="F542" s="3" t="s">
        <v>4878</v>
      </c>
      <c r="G542" s="4" t="s">
        <v>4804</v>
      </c>
      <c r="H542" s="77" t="s">
        <v>4168</v>
      </c>
      <c r="I542" s="77" t="s">
        <v>1202</v>
      </c>
      <c r="J542" s="3" t="s">
        <v>2558</v>
      </c>
      <c r="K542" s="3" t="s">
        <v>2020</v>
      </c>
      <c r="L542" s="3" t="s">
        <v>2457</v>
      </c>
    </row>
    <row r="543" spans="1:12" ht="30">
      <c r="A543" s="9" t="s">
        <v>4987</v>
      </c>
      <c r="B543" s="3" t="s">
        <v>2479</v>
      </c>
      <c r="C543" s="9" t="s">
        <v>4988</v>
      </c>
      <c r="D543" s="9"/>
      <c r="E543" s="9" t="s">
        <v>4868</v>
      </c>
      <c r="F543" s="29" t="s">
        <v>4878</v>
      </c>
      <c r="G543" s="19">
        <v>4686</v>
      </c>
      <c r="H543" s="4" t="s">
        <v>4380</v>
      </c>
      <c r="I543" s="4" t="s">
        <v>2668</v>
      </c>
      <c r="J543" s="18" t="s">
        <v>2663</v>
      </c>
      <c r="K543" s="18"/>
      <c r="L543" s="18"/>
    </row>
    <row r="544" spans="1:12" ht="30">
      <c r="A544" s="29" t="s">
        <v>4224</v>
      </c>
      <c r="B544" s="29" t="s">
        <v>2479</v>
      </c>
      <c r="C544" s="29" t="s">
        <v>1641</v>
      </c>
      <c r="D544" s="29"/>
      <c r="E544" s="29" t="s">
        <v>3875</v>
      </c>
      <c r="F544" s="5" t="s">
        <v>4878</v>
      </c>
      <c r="G544" s="37" t="s">
        <v>4226</v>
      </c>
      <c r="H544" s="29" t="s">
        <v>4093</v>
      </c>
      <c r="I544" s="5" t="s">
        <v>2755</v>
      </c>
      <c r="J544" s="29" t="s">
        <v>2202</v>
      </c>
      <c r="K544" s="29" t="s">
        <v>2223</v>
      </c>
      <c r="L544" s="29" t="s">
        <v>2390</v>
      </c>
    </row>
    <row r="545" spans="1:12" ht="30">
      <c r="A545" s="9" t="s">
        <v>3876</v>
      </c>
      <c r="B545" s="9" t="s">
        <v>2479</v>
      </c>
      <c r="C545" s="9" t="s">
        <v>3877</v>
      </c>
      <c r="D545" s="5"/>
      <c r="E545" s="9" t="s">
        <v>3501</v>
      </c>
      <c r="F545" s="9" t="s">
        <v>4878</v>
      </c>
      <c r="G545" s="19">
        <v>4212</v>
      </c>
      <c r="H545" s="9" t="s">
        <v>1106</v>
      </c>
      <c r="I545" s="5" t="s">
        <v>1202</v>
      </c>
      <c r="J545" s="29" t="s">
        <v>2086</v>
      </c>
      <c r="K545" s="9"/>
      <c r="L545" s="5"/>
    </row>
    <row r="546" spans="1:12" ht="90">
      <c r="A546" s="17" t="s">
        <v>3604</v>
      </c>
      <c r="B546" s="32" t="s">
        <v>2479</v>
      </c>
      <c r="C546" s="107" t="s">
        <v>5291</v>
      </c>
      <c r="D546" s="17"/>
      <c r="E546" s="17" t="s">
        <v>3467</v>
      </c>
      <c r="F546" s="32" t="s">
        <v>4878</v>
      </c>
      <c r="G546" s="31">
        <v>4530</v>
      </c>
      <c r="H546" s="32" t="s">
        <v>668</v>
      </c>
      <c r="I546" s="90" t="s">
        <v>2755</v>
      </c>
      <c r="J546" t="s">
        <v>5292</v>
      </c>
      <c r="K546" s="17"/>
      <c r="L546" s="17" t="s">
        <v>701</v>
      </c>
    </row>
    <row r="547" spans="1:12">
      <c r="A547" s="9" t="s">
        <v>3879</v>
      </c>
      <c r="B547" s="9" t="s">
        <v>2479</v>
      </c>
      <c r="C547" s="9" t="s">
        <v>3880</v>
      </c>
      <c r="D547" s="9"/>
      <c r="E547" s="9" t="s">
        <v>3727</v>
      </c>
      <c r="F547" s="3" t="s">
        <v>4878</v>
      </c>
      <c r="G547" s="19">
        <v>4281</v>
      </c>
      <c r="H547" s="19" t="s">
        <v>3764</v>
      </c>
      <c r="I547" s="81" t="s">
        <v>1202</v>
      </c>
      <c r="J547" s="19"/>
      <c r="K547" s="19"/>
      <c r="L547" s="19"/>
    </row>
    <row r="548" spans="1:12" ht="45">
      <c r="A548" s="3" t="s">
        <v>4673</v>
      </c>
      <c r="B548" s="3" t="s">
        <v>2479</v>
      </c>
      <c r="C548" s="3" t="s">
        <v>3903</v>
      </c>
      <c r="D548" s="3" t="s">
        <v>4044</v>
      </c>
      <c r="E548" s="3" t="s">
        <v>4674</v>
      </c>
      <c r="F548" s="3" t="s">
        <v>4878</v>
      </c>
      <c r="G548" s="4" t="s">
        <v>4675</v>
      </c>
      <c r="H548" s="77" t="s">
        <v>3584</v>
      </c>
      <c r="I548" s="77" t="s">
        <v>1204</v>
      </c>
      <c r="J548" s="3" t="s">
        <v>2075</v>
      </c>
      <c r="K548" s="3" t="s">
        <v>3969</v>
      </c>
      <c r="L548" s="3" t="s">
        <v>2368</v>
      </c>
    </row>
    <row r="549" spans="1:12" ht="30">
      <c r="A549" s="95" t="s">
        <v>173</v>
      </c>
      <c r="B549" s="77" t="s">
        <v>2479</v>
      </c>
      <c r="C549" s="95" t="s">
        <v>260</v>
      </c>
      <c r="E549" s="96" t="s">
        <v>314</v>
      </c>
      <c r="F549" s="77" t="s">
        <v>4878</v>
      </c>
      <c r="G549" s="102">
        <v>4961</v>
      </c>
      <c r="H549" s="78" t="s">
        <v>394</v>
      </c>
      <c r="I549" s="78" t="s">
        <v>1637</v>
      </c>
      <c r="L549" s="96"/>
    </row>
    <row r="550" spans="1:12" ht="30">
      <c r="A550" s="5" t="s">
        <v>3143</v>
      </c>
      <c r="B550" s="5" t="s">
        <v>2479</v>
      </c>
      <c r="C550" s="5" t="s">
        <v>5050</v>
      </c>
      <c r="D550" s="5"/>
      <c r="E550" s="5" t="s">
        <v>5049</v>
      </c>
      <c r="F550" s="5" t="s">
        <v>4878</v>
      </c>
      <c r="G550" s="6" t="s">
        <v>4526</v>
      </c>
      <c r="H550" s="5" t="s">
        <v>4110</v>
      </c>
      <c r="I550" s="5" t="s">
        <v>2755</v>
      </c>
      <c r="J550" s="5"/>
      <c r="K550" s="5"/>
      <c r="L550" s="5"/>
    </row>
    <row r="551" spans="1:12" ht="45">
      <c r="A551" s="3" t="s">
        <v>4589</v>
      </c>
      <c r="B551" s="29" t="s">
        <v>2479</v>
      </c>
      <c r="C551" s="3" t="s">
        <v>4590</v>
      </c>
      <c r="D551" s="3" t="s">
        <v>4044</v>
      </c>
      <c r="E551" s="3" t="s">
        <v>4591</v>
      </c>
      <c r="F551" s="3" t="s">
        <v>4878</v>
      </c>
      <c r="G551" s="4" t="s">
        <v>4592</v>
      </c>
      <c r="H551" s="3" t="s">
        <v>4110</v>
      </c>
      <c r="I551" s="3" t="s">
        <v>2755</v>
      </c>
      <c r="J551" s="3" t="s">
        <v>2443</v>
      </c>
      <c r="K551" s="3" t="s">
        <v>2403</v>
      </c>
      <c r="L551" s="3" t="s">
        <v>42</v>
      </c>
    </row>
    <row r="552" spans="1:12" ht="30">
      <c r="A552" s="3" t="s">
        <v>4991</v>
      </c>
      <c r="B552" s="3" t="s">
        <v>2479</v>
      </c>
      <c r="C552" s="3" t="s">
        <v>4419</v>
      </c>
      <c r="E552" s="3" t="s">
        <v>4979</v>
      </c>
      <c r="F552" s="3" t="s">
        <v>4878</v>
      </c>
      <c r="G552" s="4">
        <v>4691</v>
      </c>
      <c r="H552" s="4" t="s">
        <v>4380</v>
      </c>
      <c r="I552" s="4" t="s">
        <v>2668</v>
      </c>
    </row>
    <row r="553" spans="1:12">
      <c r="A553" s="9" t="s">
        <v>5245</v>
      </c>
      <c r="B553" s="9" t="s">
        <v>2479</v>
      </c>
      <c r="C553" s="9" t="s">
        <v>3058</v>
      </c>
      <c r="D553" s="5"/>
      <c r="E553" s="9" t="s">
        <v>3055</v>
      </c>
      <c r="F553" s="9" t="s">
        <v>4878</v>
      </c>
      <c r="G553" s="19">
        <v>4732</v>
      </c>
      <c r="H553" s="9" t="s">
        <v>2938</v>
      </c>
      <c r="I553" s="9" t="s">
        <v>2938</v>
      </c>
      <c r="J553" s="5" t="s">
        <v>2942</v>
      </c>
      <c r="K553" s="5"/>
      <c r="L553" s="5"/>
    </row>
    <row r="554" spans="1:12" ht="30">
      <c r="A554" s="5" t="s">
        <v>1634</v>
      </c>
      <c r="B554" s="5" t="s">
        <v>2479</v>
      </c>
      <c r="C554" s="5" t="s">
        <v>1635</v>
      </c>
      <c r="D554" s="5"/>
      <c r="E554" s="5" t="s">
        <v>1636</v>
      </c>
      <c r="F554" s="5" t="s">
        <v>4878</v>
      </c>
      <c r="G554" s="6" t="s">
        <v>1704</v>
      </c>
      <c r="H554" s="5" t="s">
        <v>1576</v>
      </c>
      <c r="I554" s="29" t="s">
        <v>1637</v>
      </c>
      <c r="J554" s="5"/>
      <c r="K554" s="5"/>
      <c r="L554" s="5"/>
    </row>
    <row r="555" spans="1:12" ht="30">
      <c r="A555" s="3" t="s">
        <v>4507</v>
      </c>
      <c r="B555" s="3" t="s">
        <v>2479</v>
      </c>
      <c r="C555" s="3" t="s">
        <v>4508</v>
      </c>
      <c r="D555" s="3" t="s">
        <v>4044</v>
      </c>
      <c r="E555" s="3" t="s">
        <v>4509</v>
      </c>
      <c r="F555" s="3" t="s">
        <v>4878</v>
      </c>
      <c r="G555" s="4" t="s">
        <v>4510</v>
      </c>
      <c r="H555" s="77" t="s">
        <v>4168</v>
      </c>
      <c r="I555" s="77" t="s">
        <v>1202</v>
      </c>
      <c r="J555" s="3" t="s">
        <v>2292</v>
      </c>
      <c r="K555" s="3" t="s">
        <v>1976</v>
      </c>
      <c r="L555" s="3" t="s">
        <v>2316</v>
      </c>
    </row>
    <row r="556" spans="1:12" ht="30">
      <c r="A556" s="3" t="s">
        <v>4556</v>
      </c>
      <c r="B556" s="3" t="s">
        <v>2479</v>
      </c>
      <c r="C556" s="3" t="s">
        <v>4557</v>
      </c>
      <c r="D556" s="3" t="s">
        <v>4044</v>
      </c>
      <c r="E556" s="3" t="s">
        <v>4558</v>
      </c>
      <c r="F556" s="3" t="s">
        <v>4878</v>
      </c>
      <c r="G556" s="4" t="s">
        <v>4559</v>
      </c>
      <c r="H556" s="77" t="s">
        <v>3584</v>
      </c>
      <c r="I556" s="77" t="s">
        <v>1202</v>
      </c>
      <c r="J556" s="3" t="s">
        <v>2286</v>
      </c>
      <c r="K556" s="3" t="s">
        <v>4037</v>
      </c>
      <c r="L556" s="3" t="s">
        <v>2429</v>
      </c>
    </row>
    <row r="557" spans="1:12" ht="45">
      <c r="A557" s="9" t="s">
        <v>4714</v>
      </c>
      <c r="B557" s="9" t="s">
        <v>2479</v>
      </c>
      <c r="C557" s="5" t="s">
        <v>1735</v>
      </c>
      <c r="D557" s="5"/>
      <c r="E557" s="5" t="s">
        <v>4716</v>
      </c>
      <c r="F557" s="5" t="s">
        <v>4878</v>
      </c>
      <c r="G557" s="6">
        <v>4363</v>
      </c>
      <c r="H557" s="9" t="s">
        <v>1639</v>
      </c>
      <c r="I557" s="74" t="s">
        <v>49</v>
      </c>
      <c r="J557" s="5" t="s">
        <v>1736</v>
      </c>
      <c r="K557" s="5" t="s">
        <v>1737</v>
      </c>
      <c r="L557" s="5" t="s">
        <v>1738</v>
      </c>
    </row>
    <row r="558" spans="1:12" ht="45">
      <c r="A558" s="9" t="s">
        <v>3181</v>
      </c>
      <c r="B558" s="5" t="s">
        <v>2479</v>
      </c>
      <c r="C558" s="9" t="s">
        <v>3109</v>
      </c>
      <c r="D558" s="9" t="s">
        <v>3110</v>
      </c>
      <c r="E558" s="9" t="s">
        <v>3101</v>
      </c>
      <c r="F558" s="29" t="s">
        <v>4878</v>
      </c>
      <c r="G558" s="19">
        <v>4901</v>
      </c>
      <c r="H558" s="9" t="s">
        <v>1639</v>
      </c>
      <c r="I558" s="74" t="s">
        <v>49</v>
      </c>
      <c r="J558" s="5" t="s">
        <v>1739</v>
      </c>
      <c r="K558" s="5" t="s">
        <v>1740</v>
      </c>
      <c r="L558" s="5" t="s">
        <v>1741</v>
      </c>
    </row>
    <row r="559" spans="1:12">
      <c r="A559" s="9" t="s">
        <v>5169</v>
      </c>
      <c r="B559" s="9" t="s">
        <v>2479</v>
      </c>
      <c r="C559" s="9" t="s">
        <v>3888</v>
      </c>
      <c r="D559" s="9"/>
      <c r="E559" s="9" t="s">
        <v>5076</v>
      </c>
      <c r="F559" s="3" t="s">
        <v>4878</v>
      </c>
      <c r="G559" s="19">
        <v>4693</v>
      </c>
      <c r="H559" s="81" t="s">
        <v>4163</v>
      </c>
      <c r="I559" s="81" t="s">
        <v>2668</v>
      </c>
      <c r="J559" s="19"/>
      <c r="K559" s="19"/>
      <c r="L559" s="19"/>
    </row>
    <row r="560" spans="1:12" ht="45">
      <c r="A560" s="17" t="s">
        <v>677</v>
      </c>
      <c r="B560" s="17" t="s">
        <v>2479</v>
      </c>
      <c r="C560" s="17" t="s">
        <v>3169</v>
      </c>
      <c r="D560" s="17" t="s">
        <v>680</v>
      </c>
      <c r="E560" s="17" t="s">
        <v>3284</v>
      </c>
      <c r="F560" s="32" t="s">
        <v>4878</v>
      </c>
      <c r="G560" s="31">
        <v>4496</v>
      </c>
      <c r="H560" s="17" t="s">
        <v>707</v>
      </c>
      <c r="I560" s="90" t="s">
        <v>2755</v>
      </c>
      <c r="J560" s="17" t="s">
        <v>678</v>
      </c>
      <c r="K560" s="47" t="str">
        <f>HYPERLINK("mailto:crizza@morrisswitzer.biz","crizza@morrisswitzer.biz")</f>
        <v>crizza@morrisswitzer.biz</v>
      </c>
      <c r="L560" s="17" t="s">
        <v>679</v>
      </c>
    </row>
    <row r="561" spans="1:12" ht="45">
      <c r="A561" s="17" t="s">
        <v>3275</v>
      </c>
      <c r="B561" s="17" t="s">
        <v>2479</v>
      </c>
      <c r="C561" s="90" t="s">
        <v>69</v>
      </c>
      <c r="D561" s="17"/>
      <c r="E561" s="17" t="s">
        <v>3284</v>
      </c>
      <c r="F561" s="17" t="s">
        <v>4878</v>
      </c>
      <c r="G561" s="31" t="s">
        <v>623</v>
      </c>
      <c r="H561" s="17" t="s">
        <v>707</v>
      </c>
      <c r="I561" s="90" t="s">
        <v>2755</v>
      </c>
      <c r="J561" s="17"/>
      <c r="K561" s="41" t="s">
        <v>684</v>
      </c>
      <c r="L561" s="17" t="s">
        <v>685</v>
      </c>
    </row>
    <row r="562" spans="1:12" ht="60">
      <c r="A562" s="69" t="s">
        <v>3024</v>
      </c>
      <c r="B562" s="29" t="s">
        <v>2479</v>
      </c>
      <c r="C562" s="9" t="s">
        <v>3005</v>
      </c>
      <c r="D562" s="5"/>
      <c r="E562" s="9" t="s">
        <v>3114</v>
      </c>
      <c r="F562" s="9" t="s">
        <v>4878</v>
      </c>
      <c r="G562" s="19">
        <v>4364</v>
      </c>
      <c r="H562" s="9" t="s">
        <v>1639</v>
      </c>
      <c r="I562" s="74" t="s">
        <v>49</v>
      </c>
      <c r="J562" s="5" t="s">
        <v>1745</v>
      </c>
      <c r="K562" s="7" t="s">
        <v>1746</v>
      </c>
      <c r="L562" s="7" t="s">
        <v>1872</v>
      </c>
    </row>
    <row r="563" spans="1:12" ht="30">
      <c r="A563" s="9" t="s">
        <v>5249</v>
      </c>
      <c r="B563" s="29" t="s">
        <v>2479</v>
      </c>
      <c r="C563" s="75" t="s">
        <v>70</v>
      </c>
      <c r="D563" s="5"/>
      <c r="E563" s="9" t="s">
        <v>3064</v>
      </c>
      <c r="F563" s="9" t="s">
        <v>4878</v>
      </c>
      <c r="G563" s="19">
        <v>4736</v>
      </c>
      <c r="H563" s="29" t="s">
        <v>2938</v>
      </c>
      <c r="I563" s="9" t="s">
        <v>2938</v>
      </c>
      <c r="J563" s="5"/>
      <c r="K563" s="5"/>
      <c r="L563" s="5"/>
    </row>
    <row r="564" spans="1:12" ht="30">
      <c r="A564" s="17" t="s">
        <v>3605</v>
      </c>
      <c r="B564" s="32" t="s">
        <v>2479</v>
      </c>
      <c r="C564" s="17" t="s">
        <v>3468</v>
      </c>
      <c r="D564" s="17"/>
      <c r="E564" s="17" t="s">
        <v>4693</v>
      </c>
      <c r="F564" s="32" t="s">
        <v>4878</v>
      </c>
      <c r="G564" s="31">
        <v>4579</v>
      </c>
      <c r="H564" s="17" t="s">
        <v>668</v>
      </c>
      <c r="I564" s="90" t="s">
        <v>2755</v>
      </c>
      <c r="J564" s="17" t="s">
        <v>702</v>
      </c>
      <c r="K564" s="17" t="s">
        <v>703</v>
      </c>
      <c r="L564" s="17" t="s">
        <v>704</v>
      </c>
    </row>
    <row r="565" spans="1:12" ht="45">
      <c r="A565" s="3" t="s">
        <v>4069</v>
      </c>
      <c r="B565" s="3" t="s">
        <v>2479</v>
      </c>
      <c r="C565" s="3" t="s">
        <v>4070</v>
      </c>
      <c r="D565" s="3" t="s">
        <v>4070</v>
      </c>
      <c r="E565" s="3" t="s">
        <v>4071</v>
      </c>
      <c r="F565" s="3" t="s">
        <v>4878</v>
      </c>
      <c r="G565" s="4" t="s">
        <v>4072</v>
      </c>
      <c r="H565" s="77" t="s">
        <v>3584</v>
      </c>
      <c r="I565" s="77" t="s">
        <v>1204</v>
      </c>
      <c r="J565" s="3" t="s">
        <v>2068</v>
      </c>
      <c r="K565" s="3" t="s">
        <v>2394</v>
      </c>
      <c r="L565" s="3" t="s">
        <v>2362</v>
      </c>
    </row>
    <row r="566" spans="1:12" ht="45">
      <c r="A566" s="9" t="s">
        <v>3014</v>
      </c>
      <c r="B566" s="109" t="s">
        <v>2484</v>
      </c>
      <c r="C566" s="9" t="s">
        <v>3184</v>
      </c>
      <c r="D566" s="9" t="s">
        <v>3185</v>
      </c>
      <c r="E566" s="9" t="s">
        <v>4045</v>
      </c>
      <c r="F566" s="9" t="s">
        <v>4878</v>
      </c>
      <c r="G566" s="19">
        <v>4330</v>
      </c>
      <c r="H566" s="9" t="s">
        <v>1639</v>
      </c>
      <c r="I566" s="74" t="s">
        <v>49</v>
      </c>
      <c r="J566" s="5" t="s">
        <v>1659</v>
      </c>
      <c r="K566" s="5" t="s">
        <v>1660</v>
      </c>
      <c r="L566" s="5" t="s">
        <v>1661</v>
      </c>
    </row>
    <row r="567" spans="1:12" ht="30">
      <c r="A567" s="33" t="s">
        <v>3365</v>
      </c>
      <c r="B567" s="33" t="s">
        <v>2488</v>
      </c>
      <c r="C567" s="33" t="s">
        <v>3434</v>
      </c>
      <c r="D567" s="17"/>
      <c r="E567" s="33" t="s">
        <v>3435</v>
      </c>
      <c r="F567" s="33" t="s">
        <v>4878</v>
      </c>
      <c r="G567" s="34" t="s">
        <v>393</v>
      </c>
      <c r="H567" s="33" t="s">
        <v>394</v>
      </c>
      <c r="I567" s="90" t="s">
        <v>1637</v>
      </c>
      <c r="J567" s="17" t="s">
        <v>395</v>
      </c>
      <c r="K567" s="17" t="s">
        <v>396</v>
      </c>
      <c r="L567" s="17" t="s">
        <v>397</v>
      </c>
    </row>
    <row r="568" spans="1:12" ht="30">
      <c r="A568" s="9" t="s">
        <v>2922</v>
      </c>
      <c r="B568" s="9" t="s">
        <v>2488</v>
      </c>
      <c r="C568" s="9" t="s">
        <v>1096</v>
      </c>
      <c r="D568" s="5"/>
      <c r="E568" s="9" t="s">
        <v>2978</v>
      </c>
      <c r="F568" s="9" t="s">
        <v>4878</v>
      </c>
      <c r="G568" s="19" t="s">
        <v>2979</v>
      </c>
      <c r="H568" s="9" t="s">
        <v>2938</v>
      </c>
      <c r="I568" s="9" t="s">
        <v>2938</v>
      </c>
      <c r="J568" s="5" t="s">
        <v>1097</v>
      </c>
      <c r="K568" s="7" t="s">
        <v>2226</v>
      </c>
      <c r="L568" s="7" t="s">
        <v>1098</v>
      </c>
    </row>
    <row r="569" spans="1:12" ht="45">
      <c r="A569" s="5" t="s">
        <v>1874</v>
      </c>
      <c r="B569" s="5" t="s">
        <v>2488</v>
      </c>
      <c r="C569" s="109" t="s">
        <v>5285</v>
      </c>
      <c r="D569" s="5"/>
      <c r="E569" s="5" t="s">
        <v>1875</v>
      </c>
      <c r="F569" s="5" t="s">
        <v>4878</v>
      </c>
      <c r="G569" s="6" t="s">
        <v>1876</v>
      </c>
      <c r="H569" s="5" t="s">
        <v>4053</v>
      </c>
      <c r="I569" s="74" t="s">
        <v>726</v>
      </c>
      <c r="J569" s="5" t="s">
        <v>1877</v>
      </c>
      <c r="K569" s="7" t="s">
        <v>1878</v>
      </c>
      <c r="L569" s="5" t="s">
        <v>1879</v>
      </c>
    </row>
    <row r="570" spans="1:12" ht="30">
      <c r="A570" s="17" t="s">
        <v>3422</v>
      </c>
      <c r="B570" s="17" t="s">
        <v>2488</v>
      </c>
      <c r="C570" s="17" t="s">
        <v>3452</v>
      </c>
      <c r="D570" s="17"/>
      <c r="E570" s="17" t="s">
        <v>3453</v>
      </c>
      <c r="F570" s="17" t="s">
        <v>4878</v>
      </c>
      <c r="G570" s="31" t="s">
        <v>3454</v>
      </c>
      <c r="H570" s="17" t="s">
        <v>668</v>
      </c>
      <c r="I570" s="90" t="s">
        <v>2755</v>
      </c>
      <c r="J570" s="17" t="s">
        <v>566</v>
      </c>
      <c r="K570" s="17" t="s">
        <v>567</v>
      </c>
      <c r="L570" s="17" t="s">
        <v>568</v>
      </c>
    </row>
    <row r="571" spans="1:12" ht="30">
      <c r="A571" s="17" t="s">
        <v>3116</v>
      </c>
      <c r="B571" s="17" t="s">
        <v>2488</v>
      </c>
      <c r="C571" s="17" t="s">
        <v>4419</v>
      </c>
      <c r="D571" s="17"/>
      <c r="E571" s="17" t="s">
        <v>4324</v>
      </c>
      <c r="F571" s="17" t="s">
        <v>4878</v>
      </c>
      <c r="G571" s="31" t="s">
        <v>4325</v>
      </c>
      <c r="H571" s="17" t="s">
        <v>707</v>
      </c>
      <c r="I571" s="90" t="s">
        <v>2755</v>
      </c>
      <c r="J571" s="17" t="s">
        <v>708</v>
      </c>
      <c r="K571" s="41" t="s">
        <v>709</v>
      </c>
      <c r="L571" s="41" t="s">
        <v>710</v>
      </c>
    </row>
    <row r="572" spans="1:12" ht="30">
      <c r="A572" s="24" t="s">
        <v>3489</v>
      </c>
      <c r="B572" s="25" t="s">
        <v>2488</v>
      </c>
      <c r="C572" s="24" t="s">
        <v>952</v>
      </c>
      <c r="D572" s="27" t="s">
        <v>3490</v>
      </c>
      <c r="E572" s="15" t="s">
        <v>4140</v>
      </c>
      <c r="F572" s="15" t="s">
        <v>4878</v>
      </c>
      <c r="G572" s="101">
        <v>4226</v>
      </c>
      <c r="H572" s="24" t="s">
        <v>3764</v>
      </c>
      <c r="I572" s="88" t="s">
        <v>1202</v>
      </c>
      <c r="J572" s="15"/>
      <c r="K572" s="26" t="s">
        <v>953</v>
      </c>
      <c r="L572" s="26" t="s">
        <v>954</v>
      </c>
    </row>
    <row r="573" spans="1:12">
      <c r="A573" s="9" t="s">
        <v>2910</v>
      </c>
      <c r="B573" s="9" t="s">
        <v>2488</v>
      </c>
      <c r="C573" s="9" t="s">
        <v>2958</v>
      </c>
      <c r="D573" s="9" t="s">
        <v>2959</v>
      </c>
      <c r="E573" s="9" t="s">
        <v>4309</v>
      </c>
      <c r="F573" s="9" t="s">
        <v>4878</v>
      </c>
      <c r="G573" s="19">
        <v>4769</v>
      </c>
      <c r="H573" s="23" t="s">
        <v>2938</v>
      </c>
      <c r="I573" s="9" t="s">
        <v>2938</v>
      </c>
      <c r="J573" s="5"/>
      <c r="K573" s="5"/>
      <c r="L573" s="5"/>
    </row>
    <row r="574" spans="1:12" ht="30">
      <c r="A574" s="9" t="s">
        <v>5242</v>
      </c>
      <c r="B574" s="9" t="s">
        <v>2488</v>
      </c>
      <c r="C574" s="9" t="s">
        <v>3053</v>
      </c>
      <c r="D574" s="9" t="s">
        <v>3054</v>
      </c>
      <c r="E574" s="9" t="s">
        <v>3055</v>
      </c>
      <c r="F574" s="9" t="s">
        <v>4878</v>
      </c>
      <c r="G574" s="19">
        <v>4732</v>
      </c>
      <c r="H574" s="9" t="s">
        <v>2938</v>
      </c>
      <c r="I574" s="9" t="s">
        <v>2938</v>
      </c>
      <c r="J574" s="5" t="s">
        <v>2942</v>
      </c>
      <c r="K574" s="7" t="s">
        <v>2943</v>
      </c>
      <c r="L574" s="5"/>
    </row>
    <row r="575" spans="1:12" ht="30">
      <c r="A575" s="33" t="s">
        <v>3364</v>
      </c>
      <c r="B575" s="33" t="s">
        <v>2488</v>
      </c>
      <c r="C575" s="33" t="s">
        <v>400</v>
      </c>
      <c r="D575" s="17"/>
      <c r="E575" s="33" t="s">
        <v>4428</v>
      </c>
      <c r="F575" s="33" t="s">
        <v>4878</v>
      </c>
      <c r="G575" s="34" t="s">
        <v>3432</v>
      </c>
      <c r="H575" s="33" t="s">
        <v>394</v>
      </c>
      <c r="I575" s="90" t="s">
        <v>1637</v>
      </c>
      <c r="J575" s="17" t="s">
        <v>401</v>
      </c>
      <c r="K575" s="41" t="s">
        <v>402</v>
      </c>
      <c r="L575" s="17"/>
    </row>
    <row r="576" spans="1:12" ht="45">
      <c r="A576" s="9" t="s">
        <v>3502</v>
      </c>
      <c r="B576" s="9" t="s">
        <v>2488</v>
      </c>
      <c r="C576" s="9" t="s">
        <v>1224</v>
      </c>
      <c r="D576" s="5"/>
      <c r="E576" s="9" t="s">
        <v>3501</v>
      </c>
      <c r="F576" s="9" t="s">
        <v>4878</v>
      </c>
      <c r="G576" s="19" t="s">
        <v>1223</v>
      </c>
      <c r="H576" s="9" t="s">
        <v>1106</v>
      </c>
      <c r="I576" s="5" t="s">
        <v>1202</v>
      </c>
      <c r="J576" s="5" t="s">
        <v>1225</v>
      </c>
      <c r="K576" s="5" t="s">
        <v>1227</v>
      </c>
      <c r="L576" s="5" t="s">
        <v>1226</v>
      </c>
    </row>
    <row r="577" spans="1:12" ht="45">
      <c r="A577" s="5" t="s">
        <v>3183</v>
      </c>
      <c r="B577" s="5" t="s">
        <v>2488</v>
      </c>
      <c r="C577" s="5" t="s">
        <v>3113</v>
      </c>
      <c r="D577" s="5"/>
      <c r="E577" s="29" t="s">
        <v>3114</v>
      </c>
      <c r="F577" s="29" t="s">
        <v>4878</v>
      </c>
      <c r="G577" s="6">
        <v>4364</v>
      </c>
      <c r="H577" s="9" t="s">
        <v>1639</v>
      </c>
      <c r="I577" s="74" t="s">
        <v>49</v>
      </c>
      <c r="J577" s="5" t="s">
        <v>1750</v>
      </c>
      <c r="K577" s="5" t="s">
        <v>1751</v>
      </c>
      <c r="L577" s="5" t="s">
        <v>1752</v>
      </c>
    </row>
    <row r="578" spans="1:12" ht="30">
      <c r="A578" s="3" t="s">
        <v>4111</v>
      </c>
      <c r="B578" s="3" t="s">
        <v>2488</v>
      </c>
      <c r="C578" s="3" t="s">
        <v>4143</v>
      </c>
      <c r="D578" s="3" t="s">
        <v>4044</v>
      </c>
      <c r="E578" s="3" t="s">
        <v>4144</v>
      </c>
      <c r="F578" s="3" t="s">
        <v>4878</v>
      </c>
      <c r="G578" s="4" t="s">
        <v>4145</v>
      </c>
      <c r="H578" s="77" t="s">
        <v>394</v>
      </c>
      <c r="I578" s="77" t="s">
        <v>1637</v>
      </c>
      <c r="J578" s="3" t="s">
        <v>2080</v>
      </c>
      <c r="K578" s="3" t="s">
        <v>2398</v>
      </c>
      <c r="L578" s="3" t="s">
        <v>2373</v>
      </c>
    </row>
    <row r="579" spans="1:12" ht="30">
      <c r="A579" s="9" t="s">
        <v>5133</v>
      </c>
      <c r="B579" s="9" t="s">
        <v>2488</v>
      </c>
      <c r="C579" s="5" t="s">
        <v>5179</v>
      </c>
      <c r="D579" s="5"/>
      <c r="E579" s="9" t="s">
        <v>4117</v>
      </c>
      <c r="F579" s="9" t="s">
        <v>4878</v>
      </c>
      <c r="G579" s="19" t="s">
        <v>5180</v>
      </c>
      <c r="H579" s="9" t="s">
        <v>4163</v>
      </c>
      <c r="I579" s="5" t="s">
        <v>2668</v>
      </c>
      <c r="J579" s="5" t="s">
        <v>2728</v>
      </c>
      <c r="K579" s="5"/>
      <c r="L579" s="7" t="s">
        <v>2729</v>
      </c>
    </row>
    <row r="580" spans="1:12" ht="30">
      <c r="A580" s="9" t="s">
        <v>1231</v>
      </c>
      <c r="B580" s="9" t="s">
        <v>2488</v>
      </c>
      <c r="C580" s="9" t="s">
        <v>1129</v>
      </c>
      <c r="D580" s="9"/>
      <c r="E580" s="9" t="s">
        <v>4423</v>
      </c>
      <c r="F580" s="9" t="s">
        <v>4878</v>
      </c>
      <c r="G580" s="19">
        <v>4240</v>
      </c>
      <c r="H580" s="9" t="s">
        <v>1106</v>
      </c>
      <c r="I580" s="5" t="s">
        <v>1202</v>
      </c>
      <c r="J580" s="18" t="s">
        <v>1130</v>
      </c>
      <c r="K580" s="35" t="s">
        <v>1131</v>
      </c>
      <c r="L580" s="35" t="s">
        <v>1132</v>
      </c>
    </row>
    <row r="581" spans="1:12" ht="30">
      <c r="A581" s="33" t="s">
        <v>3173</v>
      </c>
      <c r="B581" s="33" t="s">
        <v>2488</v>
      </c>
      <c r="C581" s="33" t="s">
        <v>3244</v>
      </c>
      <c r="D581" s="17"/>
      <c r="E581" s="33" t="s">
        <v>4144</v>
      </c>
      <c r="F581" s="33" t="s">
        <v>4878</v>
      </c>
      <c r="G581" s="34">
        <v>4401</v>
      </c>
      <c r="H581" s="32" t="s">
        <v>394</v>
      </c>
      <c r="I581" s="90" t="s">
        <v>1637</v>
      </c>
      <c r="J581" s="33" t="s">
        <v>331</v>
      </c>
      <c r="K581" s="40" t="str">
        <f>HYPERLINK("mailto:librarian@bealcollege.edu","librarian@bealcollege.edu")</f>
        <v>librarian@bealcollege.edu</v>
      </c>
      <c r="L581" s="40" t="str">
        <f>HYPERLINK("http://www.bealcollege.edu/Library.htm","www.bealcollege.edu/Library.htm")</f>
        <v>www.bealcollege.edu/Library.htm</v>
      </c>
    </row>
    <row r="582" spans="1:12" ht="30">
      <c r="A582" s="17" t="s">
        <v>3117</v>
      </c>
      <c r="B582" s="17" t="s">
        <v>2488</v>
      </c>
      <c r="C582" s="17" t="s">
        <v>3276</v>
      </c>
      <c r="D582" s="17"/>
      <c r="E582" s="17" t="s">
        <v>4136</v>
      </c>
      <c r="F582" s="17" t="s">
        <v>4878</v>
      </c>
      <c r="G582" s="31" t="s">
        <v>3277</v>
      </c>
      <c r="H582" s="17" t="s">
        <v>707</v>
      </c>
      <c r="I582" s="90" t="s">
        <v>2755</v>
      </c>
      <c r="J582" s="46" t="s">
        <v>23</v>
      </c>
      <c r="K582" s="41" t="s">
        <v>711</v>
      </c>
      <c r="L582" s="41" t="s">
        <v>712</v>
      </c>
    </row>
    <row r="583" spans="1:12" ht="30">
      <c r="A583" s="5" t="s">
        <v>1886</v>
      </c>
      <c r="B583" s="5" t="s">
        <v>2488</v>
      </c>
      <c r="C583" s="5" t="s">
        <v>1775</v>
      </c>
      <c r="D583" s="5" t="s">
        <v>1780</v>
      </c>
      <c r="E583" s="5" t="s">
        <v>1776</v>
      </c>
      <c r="F583" s="5" t="s">
        <v>4878</v>
      </c>
      <c r="G583" s="6" t="s">
        <v>1777</v>
      </c>
      <c r="H583" s="5" t="s">
        <v>4053</v>
      </c>
      <c r="I583" s="74" t="s">
        <v>726</v>
      </c>
      <c r="J583" s="5" t="s">
        <v>1778</v>
      </c>
      <c r="K583" s="5"/>
      <c r="L583" s="5" t="s">
        <v>1779</v>
      </c>
    </row>
    <row r="584" spans="1:12" ht="45">
      <c r="A584" s="5" t="s">
        <v>1787</v>
      </c>
      <c r="B584" s="5" t="s">
        <v>2488</v>
      </c>
      <c r="C584" s="5" t="s">
        <v>1788</v>
      </c>
      <c r="D584" s="5" t="s">
        <v>1793</v>
      </c>
      <c r="E584" s="5" t="s">
        <v>1783</v>
      </c>
      <c r="F584" s="5" t="s">
        <v>4878</v>
      </c>
      <c r="G584" s="6" t="s">
        <v>1789</v>
      </c>
      <c r="H584" s="5" t="s">
        <v>4053</v>
      </c>
      <c r="I584" s="74" t="s">
        <v>726</v>
      </c>
      <c r="J584" s="5" t="s">
        <v>1790</v>
      </c>
      <c r="K584" s="7" t="s">
        <v>1791</v>
      </c>
      <c r="L584" s="5" t="s">
        <v>1792</v>
      </c>
    </row>
    <row r="585" spans="1:12" ht="30">
      <c r="A585" s="24" t="s">
        <v>958</v>
      </c>
      <c r="B585" s="25" t="s">
        <v>2488</v>
      </c>
      <c r="C585" s="24" t="s">
        <v>959</v>
      </c>
      <c r="D585" s="24"/>
      <c r="E585" s="24" t="s">
        <v>4752</v>
      </c>
      <c r="F585" s="24" t="s">
        <v>4878</v>
      </c>
      <c r="G585" s="103" t="s">
        <v>960</v>
      </c>
      <c r="H585" s="24" t="s">
        <v>3764</v>
      </c>
      <c r="I585" s="88" t="s">
        <v>1202</v>
      </c>
      <c r="J585" s="49" t="s">
        <v>961</v>
      </c>
      <c r="K585" s="26" t="s">
        <v>962</v>
      </c>
      <c r="L585" s="26" t="s">
        <v>963</v>
      </c>
    </row>
    <row r="586" spans="1:12" s="97" customFormat="1" ht="45">
      <c r="A586" s="54" t="s">
        <v>690</v>
      </c>
      <c r="B586" s="17" t="s">
        <v>2488</v>
      </c>
      <c r="C586" s="54" t="s">
        <v>691</v>
      </c>
      <c r="D586" s="33" t="s">
        <v>5033</v>
      </c>
      <c r="E586" s="54" t="s">
        <v>5014</v>
      </c>
      <c r="F586" s="32" t="s">
        <v>4878</v>
      </c>
      <c r="G586" s="67">
        <v>4575</v>
      </c>
      <c r="H586" s="17" t="s">
        <v>4110</v>
      </c>
      <c r="I586" s="90" t="s">
        <v>2755</v>
      </c>
      <c r="J586" s="33" t="s">
        <v>692</v>
      </c>
      <c r="K586" s="40" t="str">
        <f>HYPERLINK("mailto:library@bigelow.org","library@bigelow.org")</f>
        <v>library@bigelow.org</v>
      </c>
      <c r="L586" s="40" t="str">
        <f>HYPERLINK("http://www.maine.gov/dmr/library","www.maine.gov/dmr/library")</f>
        <v>www.maine.gov/dmr/library</v>
      </c>
    </row>
    <row r="587" spans="1:12" ht="30">
      <c r="A587" s="79" t="s">
        <v>3517</v>
      </c>
      <c r="B587" s="33" t="s">
        <v>2488</v>
      </c>
      <c r="C587" s="115" t="s">
        <v>5296</v>
      </c>
      <c r="D587" s="33"/>
      <c r="E587" s="33" t="s">
        <v>4623</v>
      </c>
      <c r="F587" s="33" t="s">
        <v>4878</v>
      </c>
      <c r="G587" s="34" t="s">
        <v>4624</v>
      </c>
      <c r="H587" s="33" t="s">
        <v>599</v>
      </c>
      <c r="I587" s="79" t="s">
        <v>49</v>
      </c>
      <c r="J587" s="46" t="s">
        <v>24</v>
      </c>
      <c r="K587" s="41" t="s">
        <v>601</v>
      </c>
      <c r="L587" s="33"/>
    </row>
    <row r="588" spans="1:12" ht="30">
      <c r="A588" s="9" t="s">
        <v>596</v>
      </c>
      <c r="B588" s="5" t="s">
        <v>2488</v>
      </c>
      <c r="C588" s="9" t="s">
        <v>4601</v>
      </c>
      <c r="D588" s="9" t="s">
        <v>4598</v>
      </c>
      <c r="E588" s="9" t="s">
        <v>4599</v>
      </c>
      <c r="F588" s="9" t="s">
        <v>4878</v>
      </c>
      <c r="G588" s="19">
        <v>4743</v>
      </c>
      <c r="H588" s="29" t="s">
        <v>2938</v>
      </c>
      <c r="I588" s="9" t="s">
        <v>2938</v>
      </c>
      <c r="J588" s="5"/>
      <c r="K588" s="7" t="s">
        <v>2845</v>
      </c>
      <c r="L588" s="7" t="s">
        <v>2846</v>
      </c>
    </row>
    <row r="589" spans="1:12" ht="30">
      <c r="A589" s="9" t="s">
        <v>5134</v>
      </c>
      <c r="B589" s="9" t="s">
        <v>2488</v>
      </c>
      <c r="C589" s="9" t="s">
        <v>5182</v>
      </c>
      <c r="D589" s="5"/>
      <c r="E589" s="9" t="s">
        <v>4085</v>
      </c>
      <c r="F589" s="9" t="s">
        <v>4878</v>
      </c>
      <c r="G589" s="19" t="s">
        <v>5183</v>
      </c>
      <c r="H589" s="9" t="s">
        <v>4163</v>
      </c>
      <c r="I589" s="5" t="s">
        <v>2668</v>
      </c>
      <c r="J589" s="5" t="s">
        <v>2731</v>
      </c>
      <c r="K589" s="7" t="s">
        <v>2732</v>
      </c>
      <c r="L589" s="7" t="s">
        <v>2733</v>
      </c>
    </row>
    <row r="590" spans="1:12" ht="30">
      <c r="A590" s="48" t="s">
        <v>3519</v>
      </c>
      <c r="B590" s="48" t="s">
        <v>2488</v>
      </c>
      <c r="C590" s="49" t="s">
        <v>969</v>
      </c>
      <c r="D590" s="15"/>
      <c r="E590" s="48" t="s">
        <v>3638</v>
      </c>
      <c r="F590" s="48" t="s">
        <v>4878</v>
      </c>
      <c r="G590" s="6">
        <v>4270</v>
      </c>
      <c r="H590" s="48" t="s">
        <v>3584</v>
      </c>
      <c r="I590" s="88" t="s">
        <v>1202</v>
      </c>
      <c r="J590" s="49" t="s">
        <v>970</v>
      </c>
      <c r="K590" s="27"/>
      <c r="L590" s="27"/>
    </row>
    <row r="591" spans="1:12" s="97" customFormat="1" ht="30">
      <c r="A591" s="5" t="s">
        <v>3520</v>
      </c>
      <c r="B591" s="5" t="s">
        <v>2488</v>
      </c>
      <c r="C591" s="5" t="s">
        <v>1798</v>
      </c>
      <c r="D591" s="5" t="s">
        <v>3521</v>
      </c>
      <c r="E591" s="5" t="s">
        <v>3522</v>
      </c>
      <c r="F591" s="5" t="s">
        <v>4878</v>
      </c>
      <c r="G591" s="6" t="s">
        <v>1799</v>
      </c>
      <c r="H591" s="5" t="s">
        <v>4053</v>
      </c>
      <c r="I591" s="74" t="s">
        <v>726</v>
      </c>
      <c r="J591" s="5" t="s">
        <v>1800</v>
      </c>
      <c r="K591" s="7" t="s">
        <v>1801</v>
      </c>
      <c r="L591" s="5" t="s">
        <v>1802</v>
      </c>
    </row>
    <row r="592" spans="1:12" ht="30">
      <c r="A592" s="5" t="s">
        <v>2980</v>
      </c>
      <c r="B592" s="5" t="s">
        <v>2488</v>
      </c>
      <c r="C592" s="5" t="s">
        <v>5003</v>
      </c>
      <c r="D592" s="5"/>
      <c r="E592" s="5" t="s">
        <v>4128</v>
      </c>
      <c r="F592" s="5" t="s">
        <v>4878</v>
      </c>
      <c r="G592" s="6" t="s">
        <v>4130</v>
      </c>
      <c r="H592" s="5" t="s">
        <v>4110</v>
      </c>
      <c r="I592" s="5" t="s">
        <v>2755</v>
      </c>
      <c r="J592" s="5" t="s">
        <v>2669</v>
      </c>
      <c r="K592" s="7" t="s">
        <v>2670</v>
      </c>
      <c r="L592" s="7" t="s">
        <v>2563</v>
      </c>
    </row>
    <row r="593" spans="1:12">
      <c r="A593" s="9" t="s">
        <v>17</v>
      </c>
      <c r="B593" s="9" t="s">
        <v>2488</v>
      </c>
      <c r="C593" s="9" t="s">
        <v>3523</v>
      </c>
      <c r="E593" s="9" t="s">
        <v>4334</v>
      </c>
      <c r="F593" s="9" t="s">
        <v>4878</v>
      </c>
      <c r="G593" s="19">
        <v>4011</v>
      </c>
      <c r="H593" s="81" t="s">
        <v>3584</v>
      </c>
      <c r="I593" s="81" t="s">
        <v>1204</v>
      </c>
      <c r="J593" s="19"/>
      <c r="K593" s="19"/>
      <c r="L593" s="19"/>
    </row>
    <row r="594" spans="1:12" ht="30">
      <c r="A594" s="17" t="s">
        <v>559</v>
      </c>
      <c r="B594" s="17" t="s">
        <v>2488</v>
      </c>
      <c r="C594" s="17" t="s">
        <v>3449</v>
      </c>
      <c r="D594" s="17"/>
      <c r="E594" s="17" t="s">
        <v>3447</v>
      </c>
      <c r="F594" s="17" t="s">
        <v>4878</v>
      </c>
      <c r="G594" s="31" t="s">
        <v>3450</v>
      </c>
      <c r="H594" s="17" t="s">
        <v>668</v>
      </c>
      <c r="I594" s="90" t="s">
        <v>2755</v>
      </c>
      <c r="J594" s="17" t="s">
        <v>560</v>
      </c>
      <c r="K594" s="41" t="s">
        <v>561</v>
      </c>
      <c r="L594" s="17" t="s">
        <v>562</v>
      </c>
    </row>
    <row r="595" spans="1:12" ht="60">
      <c r="A595" s="5" t="s">
        <v>2982</v>
      </c>
      <c r="B595" s="5" t="s">
        <v>2488</v>
      </c>
      <c r="C595" s="5" t="s">
        <v>5006</v>
      </c>
      <c r="D595" s="5"/>
      <c r="E595" s="5" t="s">
        <v>5007</v>
      </c>
      <c r="F595" s="5" t="s">
        <v>4878</v>
      </c>
      <c r="G595" s="6" t="s">
        <v>5008</v>
      </c>
      <c r="H595" s="5" t="s">
        <v>4110</v>
      </c>
      <c r="I595" s="5" t="s">
        <v>2755</v>
      </c>
      <c r="J595" s="5" t="s">
        <v>2570</v>
      </c>
      <c r="K595" s="7" t="s">
        <v>2571</v>
      </c>
      <c r="L595" s="7" t="s">
        <v>2572</v>
      </c>
    </row>
    <row r="596" spans="1:12" ht="30">
      <c r="A596" s="33" t="s">
        <v>3356</v>
      </c>
      <c r="B596" s="33" t="s">
        <v>2488</v>
      </c>
      <c r="C596" s="33" t="s">
        <v>3259</v>
      </c>
      <c r="D596" s="17"/>
      <c r="E596" s="33" t="s">
        <v>4876</v>
      </c>
      <c r="F596" s="33" t="s">
        <v>4878</v>
      </c>
      <c r="G596" s="34" t="s">
        <v>335</v>
      </c>
      <c r="H596" s="33" t="s">
        <v>394</v>
      </c>
      <c r="I596" s="90" t="s">
        <v>1637</v>
      </c>
      <c r="J596" s="17" t="s">
        <v>336</v>
      </c>
      <c r="K596" s="17" t="s">
        <v>337</v>
      </c>
      <c r="L596" s="17" t="s">
        <v>338</v>
      </c>
    </row>
    <row r="597" spans="1:12" ht="60">
      <c r="A597" s="5" t="s">
        <v>2983</v>
      </c>
      <c r="B597" s="5" t="s">
        <v>2488</v>
      </c>
      <c r="C597" s="5" t="s">
        <v>5009</v>
      </c>
      <c r="D597" s="5" t="s">
        <v>4858</v>
      </c>
      <c r="E597" s="5" t="s">
        <v>4339</v>
      </c>
      <c r="F597" s="5" t="s">
        <v>4878</v>
      </c>
      <c r="G597" s="6">
        <v>4342</v>
      </c>
      <c r="H597" s="29" t="s">
        <v>4110</v>
      </c>
      <c r="I597" s="74" t="s">
        <v>2755</v>
      </c>
      <c r="J597" s="5" t="s">
        <v>2573</v>
      </c>
      <c r="K597" s="7" t="s">
        <v>2574</v>
      </c>
      <c r="L597" s="7" t="s">
        <v>2575</v>
      </c>
    </row>
    <row r="598" spans="1:12">
      <c r="A598" s="9" t="s">
        <v>3677</v>
      </c>
      <c r="B598" s="9" t="s">
        <v>2488</v>
      </c>
      <c r="C598" s="9" t="s">
        <v>3678</v>
      </c>
      <c r="D598" s="9" t="s">
        <v>3679</v>
      </c>
      <c r="E598" s="9" t="s">
        <v>3680</v>
      </c>
      <c r="F598" s="9" t="s">
        <v>4878</v>
      </c>
      <c r="G598" s="19">
        <v>4057</v>
      </c>
      <c r="H598" s="81" t="s">
        <v>3584</v>
      </c>
      <c r="I598" s="81" t="s">
        <v>1202</v>
      </c>
      <c r="J598" s="19"/>
      <c r="K598" s="19"/>
      <c r="L598" s="19"/>
    </row>
    <row r="599" spans="1:12">
      <c r="A599" s="9" t="s">
        <v>3681</v>
      </c>
      <c r="B599" s="9" t="s">
        <v>2488</v>
      </c>
      <c r="C599" s="9" t="s">
        <v>3682</v>
      </c>
      <c r="D599" s="9" t="s">
        <v>3683</v>
      </c>
      <c r="E599" s="9" t="s">
        <v>4083</v>
      </c>
      <c r="F599" s="9" t="s">
        <v>4878</v>
      </c>
      <c r="G599" s="19">
        <v>4009</v>
      </c>
      <c r="H599" s="81" t="s">
        <v>3584</v>
      </c>
      <c r="I599" s="81" t="s">
        <v>1204</v>
      </c>
      <c r="J599" s="19"/>
      <c r="K599" s="19"/>
      <c r="L599" s="19"/>
    </row>
    <row r="600" spans="1:12" ht="30">
      <c r="A600" s="5" t="s">
        <v>2984</v>
      </c>
      <c r="B600" s="5" t="s">
        <v>2488</v>
      </c>
      <c r="C600" s="5" t="s">
        <v>4859</v>
      </c>
      <c r="D600" s="5" t="s">
        <v>4860</v>
      </c>
      <c r="E600" s="5" t="s">
        <v>4728</v>
      </c>
      <c r="F600" s="5" t="s">
        <v>4878</v>
      </c>
      <c r="G600" s="6" t="s">
        <v>4729</v>
      </c>
      <c r="H600" s="5" t="s">
        <v>4110</v>
      </c>
      <c r="I600" s="5" t="s">
        <v>2755</v>
      </c>
      <c r="J600" s="5" t="s">
        <v>2576</v>
      </c>
      <c r="K600" s="7" t="s">
        <v>2577</v>
      </c>
      <c r="L600" s="7" t="s">
        <v>2578</v>
      </c>
    </row>
    <row r="601" spans="1:12" ht="30">
      <c r="A601" s="25" t="s">
        <v>964</v>
      </c>
      <c r="B601" s="25" t="s">
        <v>2488</v>
      </c>
      <c r="C601" s="25" t="s">
        <v>965</v>
      </c>
      <c r="D601" s="24"/>
      <c r="E601" s="25" t="s">
        <v>3507</v>
      </c>
      <c r="F601" s="25" t="s">
        <v>4878</v>
      </c>
      <c r="G601" s="103">
        <v>4024</v>
      </c>
      <c r="H601" s="25" t="s">
        <v>3584</v>
      </c>
      <c r="I601" s="88" t="s">
        <v>1202</v>
      </c>
      <c r="J601" s="49" t="s">
        <v>966</v>
      </c>
      <c r="K601" s="26" t="s">
        <v>967</v>
      </c>
      <c r="L601" s="26" t="s">
        <v>968</v>
      </c>
    </row>
    <row r="602" spans="1:12" ht="45">
      <c r="A602" s="57" t="s">
        <v>971</v>
      </c>
      <c r="B602" s="25" t="s">
        <v>2488</v>
      </c>
      <c r="C602" s="25" t="s">
        <v>972</v>
      </c>
      <c r="D602" s="15"/>
      <c r="E602" s="25" t="s">
        <v>4175</v>
      </c>
      <c r="F602" s="24" t="s">
        <v>4878</v>
      </c>
      <c r="G602" s="103" t="s">
        <v>973</v>
      </c>
      <c r="H602" s="25" t="s">
        <v>1639</v>
      </c>
      <c r="I602" s="88" t="s">
        <v>49</v>
      </c>
      <c r="J602" s="49" t="s">
        <v>974</v>
      </c>
      <c r="K602" s="26" t="s">
        <v>975</v>
      </c>
      <c r="L602" s="26" t="s">
        <v>976</v>
      </c>
    </row>
    <row r="603" spans="1:12" ht="30">
      <c r="A603" s="24" t="s">
        <v>978</v>
      </c>
      <c r="B603" s="25" t="s">
        <v>2488</v>
      </c>
      <c r="C603" s="25" t="s">
        <v>979</v>
      </c>
      <c r="D603" s="15"/>
      <c r="E603" s="24" t="s">
        <v>3758</v>
      </c>
      <c r="F603" s="24" t="s">
        <v>4878</v>
      </c>
      <c r="G603" s="103" t="s">
        <v>4200</v>
      </c>
      <c r="H603" s="84" t="s">
        <v>3764</v>
      </c>
      <c r="I603" s="88" t="s">
        <v>1202</v>
      </c>
      <c r="J603" s="49" t="s">
        <v>980</v>
      </c>
      <c r="K603" s="26" t="s">
        <v>981</v>
      </c>
      <c r="L603" s="26" t="s">
        <v>982</v>
      </c>
    </row>
    <row r="604" spans="1:12" ht="30">
      <c r="A604" s="5" t="s">
        <v>1697</v>
      </c>
      <c r="B604" s="5" t="s">
        <v>2488</v>
      </c>
      <c r="C604" s="5" t="s">
        <v>3400</v>
      </c>
      <c r="D604" s="5" t="s">
        <v>1701</v>
      </c>
      <c r="E604" s="5" t="s">
        <v>3684</v>
      </c>
      <c r="F604" s="5" t="s">
        <v>4878</v>
      </c>
      <c r="G604" s="6" t="s">
        <v>1698</v>
      </c>
      <c r="H604" s="5" t="s">
        <v>1576</v>
      </c>
      <c r="I604" s="29" t="s">
        <v>1637</v>
      </c>
      <c r="J604" s="5" t="s">
        <v>1699</v>
      </c>
      <c r="K604" s="7" t="s">
        <v>1700</v>
      </c>
      <c r="L604" s="5"/>
    </row>
    <row r="605" spans="1:12" ht="30">
      <c r="A605" s="9" t="s">
        <v>5135</v>
      </c>
      <c r="B605" s="9" t="s">
        <v>2488</v>
      </c>
      <c r="C605" s="5" t="s">
        <v>5185</v>
      </c>
      <c r="D605" s="9" t="s">
        <v>5184</v>
      </c>
      <c r="E605" s="9" t="s">
        <v>4277</v>
      </c>
      <c r="F605" s="9" t="s">
        <v>4878</v>
      </c>
      <c r="G605" s="19" t="s">
        <v>4278</v>
      </c>
      <c r="H605" s="9" t="s">
        <v>4163</v>
      </c>
      <c r="I605" s="5" t="s">
        <v>2668</v>
      </c>
      <c r="J605" s="5"/>
      <c r="K605" s="7" t="s">
        <v>2734</v>
      </c>
      <c r="L605" s="7" t="s">
        <v>2735</v>
      </c>
    </row>
    <row r="606" spans="1:12" ht="30">
      <c r="A606" s="10" t="s">
        <v>4886</v>
      </c>
      <c r="B606" s="11" t="s">
        <v>2488</v>
      </c>
      <c r="C606" s="10" t="s">
        <v>4887</v>
      </c>
      <c r="D606" s="9"/>
      <c r="E606" s="10" t="s">
        <v>4485</v>
      </c>
      <c r="F606" s="10" t="s">
        <v>4878</v>
      </c>
      <c r="G606" s="12" t="s">
        <v>4888</v>
      </c>
      <c r="H606" s="4" t="s">
        <v>4380</v>
      </c>
      <c r="I606" s="4" t="s">
        <v>2668</v>
      </c>
      <c r="J606" s="3" t="s">
        <v>2489</v>
      </c>
      <c r="K606" s="13" t="s">
        <v>2490</v>
      </c>
      <c r="L606" s="9" t="s">
        <v>2491</v>
      </c>
    </row>
    <row r="607" spans="1:12">
      <c r="A607" s="9" t="s">
        <v>3535</v>
      </c>
      <c r="B607" s="9" t="s">
        <v>2488</v>
      </c>
      <c r="C607" s="9" t="s">
        <v>3536</v>
      </c>
      <c r="D607" s="9"/>
      <c r="E607" s="9" t="s">
        <v>4485</v>
      </c>
      <c r="F607" s="9" t="s">
        <v>4878</v>
      </c>
      <c r="G607" s="19">
        <v>4619</v>
      </c>
      <c r="H607" s="19" t="s">
        <v>4380</v>
      </c>
      <c r="I607" s="81" t="s">
        <v>2668</v>
      </c>
      <c r="J607" s="19"/>
      <c r="K607" s="19"/>
      <c r="L607" s="19"/>
    </row>
    <row r="608" spans="1:12" ht="30">
      <c r="A608" s="3" t="s">
        <v>4398</v>
      </c>
      <c r="B608" s="3" t="s">
        <v>2488</v>
      </c>
      <c r="C608" s="3" t="s">
        <v>4399</v>
      </c>
      <c r="D608" s="3" t="s">
        <v>4044</v>
      </c>
      <c r="E608" s="3" t="s">
        <v>4400</v>
      </c>
      <c r="F608" s="3" t="s">
        <v>4878</v>
      </c>
      <c r="G608" s="4" t="s">
        <v>4401</v>
      </c>
      <c r="H608" s="5" t="s">
        <v>4093</v>
      </c>
      <c r="I608" s="5" t="s">
        <v>2755</v>
      </c>
      <c r="J608" s="3" t="s">
        <v>2183</v>
      </c>
      <c r="K608" s="3" t="s">
        <v>2435</v>
      </c>
      <c r="L608" s="3" t="s">
        <v>2470</v>
      </c>
    </row>
    <row r="609" spans="1:12" ht="30">
      <c r="A609" s="33" t="s">
        <v>604</v>
      </c>
      <c r="B609" s="33" t="s">
        <v>2488</v>
      </c>
      <c r="C609" s="33" t="s">
        <v>605</v>
      </c>
      <c r="D609" s="33"/>
      <c r="E609" s="33" t="s">
        <v>606</v>
      </c>
      <c r="F609" s="33" t="s">
        <v>4878</v>
      </c>
      <c r="G609" s="34" t="s">
        <v>607</v>
      </c>
      <c r="H609" s="33" t="s">
        <v>599</v>
      </c>
      <c r="I609" s="79" t="s">
        <v>49</v>
      </c>
      <c r="J609" s="17" t="s">
        <v>608</v>
      </c>
      <c r="K609" s="41" t="s">
        <v>609</v>
      </c>
      <c r="L609" s="41" t="s">
        <v>610</v>
      </c>
    </row>
    <row r="610" spans="1:12" ht="60">
      <c r="A610" s="5" t="s">
        <v>1803</v>
      </c>
      <c r="B610" s="5" t="s">
        <v>2488</v>
      </c>
      <c r="C610" s="5" t="s">
        <v>1804</v>
      </c>
      <c r="D610" s="5" t="s">
        <v>1810</v>
      </c>
      <c r="E610" s="5" t="s">
        <v>1805</v>
      </c>
      <c r="F610" s="5" t="s">
        <v>4878</v>
      </c>
      <c r="G610" s="6" t="s">
        <v>1806</v>
      </c>
      <c r="H610" s="85" t="s">
        <v>4053</v>
      </c>
      <c r="I610" s="74" t="s">
        <v>726</v>
      </c>
      <c r="J610" s="5" t="s">
        <v>1807</v>
      </c>
      <c r="K610" s="5" t="s">
        <v>1808</v>
      </c>
      <c r="L610" s="5" t="s">
        <v>1809</v>
      </c>
    </row>
    <row r="611" spans="1:12" ht="30">
      <c r="A611" s="9" t="s">
        <v>5247</v>
      </c>
      <c r="B611" s="9" t="s">
        <v>2488</v>
      </c>
      <c r="C611" s="9" t="s">
        <v>4406</v>
      </c>
      <c r="D611" s="5"/>
      <c r="E611" s="9" t="s">
        <v>4104</v>
      </c>
      <c r="F611" s="9" t="s">
        <v>4878</v>
      </c>
      <c r="G611" s="19" t="s">
        <v>4105</v>
      </c>
      <c r="H611" s="9" t="s">
        <v>2938</v>
      </c>
      <c r="I611" s="9" t="s">
        <v>2938</v>
      </c>
      <c r="J611" s="5" t="s">
        <v>2835</v>
      </c>
      <c r="K611" s="7" t="s">
        <v>2836</v>
      </c>
      <c r="L611" s="7" t="s">
        <v>2837</v>
      </c>
    </row>
    <row r="612" spans="1:12">
      <c r="A612" s="33" t="s">
        <v>611</v>
      </c>
      <c r="B612" s="33" t="s">
        <v>2488</v>
      </c>
      <c r="C612" s="17" t="s">
        <v>612</v>
      </c>
      <c r="D612" s="33" t="s">
        <v>613</v>
      </c>
      <c r="E612" s="33" t="s">
        <v>4293</v>
      </c>
      <c r="F612" s="33" t="s">
        <v>4878</v>
      </c>
      <c r="G612" s="34" t="s">
        <v>4294</v>
      </c>
      <c r="H612" s="33" t="s">
        <v>599</v>
      </c>
      <c r="I612" s="79" t="s">
        <v>49</v>
      </c>
      <c r="J612" s="33" t="s">
        <v>614</v>
      </c>
      <c r="K612" s="33"/>
      <c r="L612" s="33"/>
    </row>
    <row r="613" spans="1:12" ht="30">
      <c r="A613" s="5" t="s">
        <v>3333</v>
      </c>
      <c r="B613" s="5" t="s">
        <v>2488</v>
      </c>
      <c r="C613" s="5" t="s">
        <v>3366</v>
      </c>
      <c r="D613" s="5"/>
      <c r="E613" s="29" t="s">
        <v>3367</v>
      </c>
      <c r="F613" s="5" t="s">
        <v>4878</v>
      </c>
      <c r="G613" s="6" t="s">
        <v>4167</v>
      </c>
      <c r="H613" s="29" t="s">
        <v>4168</v>
      </c>
      <c r="I613" s="5" t="s">
        <v>1202</v>
      </c>
      <c r="J613" s="5" t="s">
        <v>1594</v>
      </c>
      <c r="K613" s="5"/>
      <c r="L613" s="5" t="s">
        <v>1595</v>
      </c>
    </row>
    <row r="614" spans="1:12" ht="30">
      <c r="A614" s="17" t="s">
        <v>3119</v>
      </c>
      <c r="B614" s="17" t="s">
        <v>2488</v>
      </c>
      <c r="C614" s="17" t="s">
        <v>716</v>
      </c>
      <c r="D614" s="17" t="s">
        <v>3279</v>
      </c>
      <c r="E614" s="17" t="s">
        <v>4550</v>
      </c>
      <c r="F614" s="17" t="s">
        <v>4878</v>
      </c>
      <c r="G614" s="31">
        <v>4974</v>
      </c>
      <c r="H614" s="17" t="s">
        <v>707</v>
      </c>
      <c r="I614" s="90" t="s">
        <v>2755</v>
      </c>
      <c r="J614" s="17" t="s">
        <v>717</v>
      </c>
      <c r="K614" s="41" t="s">
        <v>718</v>
      </c>
      <c r="L614" s="41" t="s">
        <v>719</v>
      </c>
    </row>
    <row r="615" spans="1:12" ht="30">
      <c r="A615" s="9" t="s">
        <v>5259</v>
      </c>
      <c r="B615" s="9" t="s">
        <v>2488</v>
      </c>
      <c r="C615" s="9" t="s">
        <v>3079</v>
      </c>
      <c r="D615" s="5"/>
      <c r="E615" s="9" t="s">
        <v>3078</v>
      </c>
      <c r="F615" s="9" t="s">
        <v>4878</v>
      </c>
      <c r="G615" s="19" t="s">
        <v>3080</v>
      </c>
      <c r="H615" s="9" t="s">
        <v>2938</v>
      </c>
      <c r="I615" s="9" t="s">
        <v>2938</v>
      </c>
      <c r="J615" s="5" t="s">
        <v>2853</v>
      </c>
      <c r="K615" s="7" t="s">
        <v>2854</v>
      </c>
      <c r="L615" s="7" t="s">
        <v>2855</v>
      </c>
    </row>
    <row r="616" spans="1:12">
      <c r="A616" s="9" t="s">
        <v>3544</v>
      </c>
      <c r="B616" s="9" t="s">
        <v>2488</v>
      </c>
      <c r="C616" s="9" t="s">
        <v>3545</v>
      </c>
      <c r="D616" s="9"/>
      <c r="E616" s="9" t="s">
        <v>4104</v>
      </c>
      <c r="F616" s="9" t="s">
        <v>4878</v>
      </c>
      <c r="G616" s="19">
        <v>4736</v>
      </c>
      <c r="H616" s="81" t="s">
        <v>2938</v>
      </c>
      <c r="I616" s="81" t="s">
        <v>2938</v>
      </c>
      <c r="J616" s="19"/>
      <c r="K616" s="19"/>
      <c r="L616" s="19"/>
    </row>
    <row r="617" spans="1:12" ht="75">
      <c r="A617" s="9" t="s">
        <v>3047</v>
      </c>
      <c r="B617" s="9" t="s">
        <v>2488</v>
      </c>
      <c r="C617" s="9" t="s">
        <v>4919</v>
      </c>
      <c r="D617" s="9" t="s">
        <v>1753</v>
      </c>
      <c r="E617" s="9" t="s">
        <v>4720</v>
      </c>
      <c r="F617" s="9" t="s">
        <v>4878</v>
      </c>
      <c r="G617" s="19" t="s">
        <v>1754</v>
      </c>
      <c r="H617" s="9" t="s">
        <v>1639</v>
      </c>
      <c r="I617" s="74" t="s">
        <v>49</v>
      </c>
      <c r="J617" s="5" t="s">
        <v>1755</v>
      </c>
      <c r="K617" s="5" t="s">
        <v>1756</v>
      </c>
      <c r="L617" s="7" t="s">
        <v>1757</v>
      </c>
    </row>
    <row r="618" spans="1:12">
      <c r="A618" s="18" t="s">
        <v>3546</v>
      </c>
      <c r="B618" s="18" t="s">
        <v>2488</v>
      </c>
      <c r="C618" s="9" t="s">
        <v>3547</v>
      </c>
      <c r="D618" s="9"/>
      <c r="E618" s="9" t="s">
        <v>3548</v>
      </c>
      <c r="F618" s="9" t="s">
        <v>4878</v>
      </c>
      <c r="G618" s="19">
        <v>4015</v>
      </c>
      <c r="H618" s="81" t="s">
        <v>3584</v>
      </c>
      <c r="I618" s="81" t="s">
        <v>1202</v>
      </c>
      <c r="J618" s="19"/>
      <c r="K618" s="19"/>
      <c r="L618" s="19"/>
    </row>
    <row r="619" spans="1:12" ht="30">
      <c r="A619" s="33" t="s">
        <v>3217</v>
      </c>
      <c r="B619" s="17" t="s">
        <v>2488</v>
      </c>
      <c r="C619" s="33" t="s">
        <v>345</v>
      </c>
      <c r="D619" s="33" t="s">
        <v>3302</v>
      </c>
      <c r="E619" s="33" t="s">
        <v>3303</v>
      </c>
      <c r="F619" s="33" t="s">
        <v>4878</v>
      </c>
      <c r="G619" s="34">
        <v>4450</v>
      </c>
      <c r="H619" s="33" t="s">
        <v>394</v>
      </c>
      <c r="I619" s="90" t="s">
        <v>1637</v>
      </c>
      <c r="J619" s="17" t="s">
        <v>346</v>
      </c>
      <c r="K619" s="41" t="s">
        <v>347</v>
      </c>
      <c r="L619" s="17"/>
    </row>
    <row r="620" spans="1:12" ht="30">
      <c r="A620" s="9" t="s">
        <v>3549</v>
      </c>
      <c r="B620" s="9" t="s">
        <v>2488</v>
      </c>
      <c r="C620" s="9" t="s">
        <v>3550</v>
      </c>
      <c r="D620" s="5"/>
      <c r="E620" s="9" t="s">
        <v>3501</v>
      </c>
      <c r="F620" s="9" t="s">
        <v>4878</v>
      </c>
      <c r="G620" s="19">
        <v>4210</v>
      </c>
      <c r="H620" s="9" t="s">
        <v>1106</v>
      </c>
      <c r="I620" s="5" t="s">
        <v>1202</v>
      </c>
      <c r="J620" s="18" t="s">
        <v>1136</v>
      </c>
      <c r="K620" s="35" t="s">
        <v>1137</v>
      </c>
      <c r="L620" s="5" t="s">
        <v>1138</v>
      </c>
    </row>
    <row r="621" spans="1:12" ht="30">
      <c r="A621" s="9" t="s">
        <v>1139</v>
      </c>
      <c r="B621" s="9" t="s">
        <v>2488</v>
      </c>
      <c r="C621" s="9" t="s">
        <v>3551</v>
      </c>
      <c r="D621" s="9" t="s">
        <v>3551</v>
      </c>
      <c r="E621" s="9" t="s">
        <v>4423</v>
      </c>
      <c r="F621" s="9" t="s">
        <v>4878</v>
      </c>
      <c r="G621" s="19">
        <v>4240</v>
      </c>
      <c r="H621" s="9" t="s">
        <v>1106</v>
      </c>
      <c r="I621" s="5" t="s">
        <v>1202</v>
      </c>
      <c r="J621" s="9" t="s">
        <v>1140</v>
      </c>
      <c r="K621" s="35" t="s">
        <v>1141</v>
      </c>
      <c r="L621" s="35" t="s">
        <v>1142</v>
      </c>
    </row>
    <row r="622" spans="1:12" ht="30">
      <c r="A622" s="9" t="s">
        <v>1143</v>
      </c>
      <c r="B622" s="9" t="s">
        <v>2488</v>
      </c>
      <c r="C622" s="9" t="s">
        <v>3550</v>
      </c>
      <c r="D622" s="5"/>
      <c r="E622" s="9" t="s">
        <v>3501</v>
      </c>
      <c r="F622" s="9" t="s">
        <v>4878</v>
      </c>
      <c r="G622" s="19" t="s">
        <v>1223</v>
      </c>
      <c r="H622" s="9" t="s">
        <v>1106</v>
      </c>
      <c r="I622" s="5" t="s">
        <v>1202</v>
      </c>
      <c r="J622" s="9" t="s">
        <v>1144</v>
      </c>
      <c r="K622" s="36" t="s">
        <v>1145</v>
      </c>
      <c r="L622" s="7" t="s">
        <v>1146</v>
      </c>
    </row>
    <row r="623" spans="1:12" ht="30">
      <c r="A623" s="33" t="s">
        <v>3362</v>
      </c>
      <c r="B623" s="33" t="s">
        <v>2488</v>
      </c>
      <c r="C623" s="33" t="s">
        <v>3267</v>
      </c>
      <c r="D623" s="17" t="s">
        <v>454</v>
      </c>
      <c r="E623" s="33" t="s">
        <v>3266</v>
      </c>
      <c r="F623" s="33" t="s">
        <v>4878</v>
      </c>
      <c r="G623" s="34" t="s">
        <v>354</v>
      </c>
      <c r="H623" s="33" t="s">
        <v>394</v>
      </c>
      <c r="I623" s="90" t="s">
        <v>1637</v>
      </c>
      <c r="J623" s="17" t="s">
        <v>355</v>
      </c>
      <c r="K623" s="17" t="s">
        <v>356</v>
      </c>
      <c r="L623" s="17" t="s">
        <v>453</v>
      </c>
    </row>
    <row r="624" spans="1:12" ht="30">
      <c r="A624" s="15" t="s">
        <v>3552</v>
      </c>
      <c r="B624" s="48" t="s">
        <v>2488</v>
      </c>
      <c r="C624" s="15" t="s">
        <v>4196</v>
      </c>
      <c r="D624" s="15" t="s">
        <v>3553</v>
      </c>
      <c r="E624" s="15" t="s">
        <v>4215</v>
      </c>
      <c r="F624" s="63" t="s">
        <v>4878</v>
      </c>
      <c r="G624" s="31">
        <v>4051</v>
      </c>
      <c r="H624" s="28" t="s">
        <v>3764</v>
      </c>
      <c r="I624" s="88" t="s">
        <v>1202</v>
      </c>
      <c r="J624" s="64" t="s">
        <v>29</v>
      </c>
      <c r="K624" s="26" t="s">
        <v>1051</v>
      </c>
      <c r="L624" s="26" t="s">
        <v>1052</v>
      </c>
    </row>
    <row r="625" spans="1:12" ht="30">
      <c r="A625" s="9" t="s">
        <v>5137</v>
      </c>
      <c r="B625" s="9" t="s">
        <v>2488</v>
      </c>
      <c r="C625" s="9" t="s">
        <v>5187</v>
      </c>
      <c r="D625" s="5"/>
      <c r="E625" s="9" t="s">
        <v>4850</v>
      </c>
      <c r="F625" s="9" t="s">
        <v>4878</v>
      </c>
      <c r="G625" s="19" t="s">
        <v>4852</v>
      </c>
      <c r="H625" s="9" t="s">
        <v>4163</v>
      </c>
      <c r="I625" s="5" t="s">
        <v>2668</v>
      </c>
      <c r="J625" s="5"/>
      <c r="K625" s="7" t="s">
        <v>2737</v>
      </c>
      <c r="L625" s="5"/>
    </row>
    <row r="626" spans="1:12">
      <c r="A626" s="9" t="s">
        <v>3554</v>
      </c>
      <c r="B626" s="9" t="s">
        <v>2488</v>
      </c>
      <c r="C626" s="9" t="s">
        <v>3555</v>
      </c>
      <c r="D626" s="9"/>
      <c r="E626" s="9" t="s">
        <v>4741</v>
      </c>
      <c r="F626" s="9" t="s">
        <v>4878</v>
      </c>
      <c r="G626" s="19">
        <v>4017</v>
      </c>
      <c r="H626" s="81" t="s">
        <v>3584</v>
      </c>
      <c r="I626" s="81" t="s">
        <v>1204</v>
      </c>
      <c r="J626" s="19"/>
      <c r="K626" s="19"/>
      <c r="L626" s="19"/>
    </row>
    <row r="627" spans="1:12" ht="30">
      <c r="A627" s="10" t="s">
        <v>4891</v>
      </c>
      <c r="B627" s="11" t="s">
        <v>2488</v>
      </c>
      <c r="C627" s="11" t="s">
        <v>4893</v>
      </c>
      <c r="D627" s="10" t="s">
        <v>4892</v>
      </c>
      <c r="E627" s="10" t="s">
        <v>4493</v>
      </c>
      <c r="F627" s="10" t="s">
        <v>4878</v>
      </c>
      <c r="G627" s="12" t="s">
        <v>4494</v>
      </c>
      <c r="H627" s="4" t="s">
        <v>4380</v>
      </c>
      <c r="I627" s="4" t="s">
        <v>2668</v>
      </c>
      <c r="J627" s="9" t="s">
        <v>2492</v>
      </c>
      <c r="K627" s="14" t="s">
        <v>2493</v>
      </c>
      <c r="L627" s="9" t="s">
        <v>2494</v>
      </c>
    </row>
    <row r="628" spans="1:12">
      <c r="A628" s="9" t="s">
        <v>3570</v>
      </c>
      <c r="B628" s="9" t="s">
        <v>2488</v>
      </c>
      <c r="C628" s="9" t="s">
        <v>4626</v>
      </c>
      <c r="D628" s="9"/>
      <c r="E628" s="9" t="s">
        <v>4067</v>
      </c>
      <c r="F628" s="9" t="s">
        <v>4878</v>
      </c>
      <c r="G628" s="19">
        <v>4019</v>
      </c>
      <c r="H628" s="81" t="s">
        <v>3584</v>
      </c>
      <c r="I628" s="81" t="s">
        <v>1204</v>
      </c>
      <c r="J628" s="19"/>
      <c r="K628" s="19"/>
      <c r="L628" s="19"/>
    </row>
    <row r="629" spans="1:12" ht="45">
      <c r="A629" s="9" t="s">
        <v>3039</v>
      </c>
      <c r="B629" s="9" t="s">
        <v>2488</v>
      </c>
      <c r="C629" s="9" t="s">
        <v>3099</v>
      </c>
      <c r="D629" s="5"/>
      <c r="E629" s="9" t="s">
        <v>4643</v>
      </c>
      <c r="F629" s="29" t="s">
        <v>4878</v>
      </c>
      <c r="G629" s="19">
        <v>4901</v>
      </c>
      <c r="H629" s="9" t="s">
        <v>1639</v>
      </c>
      <c r="I629" s="74" t="s">
        <v>49</v>
      </c>
      <c r="J629" s="9" t="s">
        <v>1758</v>
      </c>
      <c r="K629" s="39" t="str">
        <f>HYPERLINK("mailto:mericson@colby.edu","mericson@colby.edu")</f>
        <v>mericson@colby.edu</v>
      </c>
      <c r="L629" s="36" t="s">
        <v>1759</v>
      </c>
    </row>
    <row r="630" spans="1:12" ht="45">
      <c r="A630" s="9" t="s">
        <v>3040</v>
      </c>
      <c r="B630" s="9" t="s">
        <v>2488</v>
      </c>
      <c r="C630" s="75" t="s">
        <v>357</v>
      </c>
      <c r="D630" s="5"/>
      <c r="E630" s="9" t="s">
        <v>4643</v>
      </c>
      <c r="F630" s="29" t="s">
        <v>4878</v>
      </c>
      <c r="G630" s="19">
        <v>4901</v>
      </c>
      <c r="H630" s="29" t="s">
        <v>1639</v>
      </c>
      <c r="I630" s="74" t="s">
        <v>49</v>
      </c>
      <c r="J630" s="9" t="s">
        <v>1760</v>
      </c>
      <c r="K630" s="39" t="str">
        <f>HYPERLINK("mailto:swcole@colby.edu","swcole@colby.edu")</f>
        <v>swcole@colby.edu</v>
      </c>
      <c r="L630" s="9" t="s">
        <v>1761</v>
      </c>
    </row>
    <row r="631" spans="1:12" ht="30">
      <c r="A631" s="33" t="s">
        <v>3236</v>
      </c>
      <c r="B631" s="33" t="s">
        <v>2488</v>
      </c>
      <c r="C631" s="33" t="s">
        <v>3329</v>
      </c>
      <c r="D631" s="17"/>
      <c r="E631" s="33" t="s">
        <v>3330</v>
      </c>
      <c r="F631" s="33" t="s">
        <v>4878</v>
      </c>
      <c r="G631" s="34" t="s">
        <v>455</v>
      </c>
      <c r="H631" s="33" t="s">
        <v>394</v>
      </c>
      <c r="I631" s="90" t="s">
        <v>1637</v>
      </c>
      <c r="J631" s="17" t="s">
        <v>456</v>
      </c>
      <c r="K631" s="41" t="s">
        <v>457</v>
      </c>
      <c r="L631" s="41" t="s">
        <v>458</v>
      </c>
    </row>
    <row r="632" spans="1:12" ht="30">
      <c r="A632" s="5" t="s">
        <v>3571</v>
      </c>
      <c r="B632" s="5" t="s">
        <v>2488</v>
      </c>
      <c r="C632" s="5" t="s">
        <v>3572</v>
      </c>
      <c r="D632" s="5"/>
      <c r="E632" s="5" t="s">
        <v>3573</v>
      </c>
      <c r="F632" s="5" t="s">
        <v>4878</v>
      </c>
      <c r="G632" s="6">
        <v>4002</v>
      </c>
      <c r="H632" s="29" t="s">
        <v>4053</v>
      </c>
      <c r="I632" s="74" t="s">
        <v>726</v>
      </c>
      <c r="J632" s="5" t="s">
        <v>1811</v>
      </c>
      <c r="K632" s="7" t="s">
        <v>1812</v>
      </c>
      <c r="L632" s="5" t="s">
        <v>1813</v>
      </c>
    </row>
    <row r="633" spans="1:12">
      <c r="A633" s="18" t="s">
        <v>3574</v>
      </c>
      <c r="B633" s="18" t="s">
        <v>2488</v>
      </c>
      <c r="C633" s="18" t="s">
        <v>3575</v>
      </c>
      <c r="D633" s="18"/>
      <c r="E633" s="18" t="s">
        <v>3576</v>
      </c>
      <c r="F633" s="18" t="s">
        <v>3413</v>
      </c>
      <c r="G633" s="50">
        <v>3818</v>
      </c>
      <c r="H633" s="83" t="s">
        <v>1203</v>
      </c>
      <c r="I633" s="50"/>
      <c r="J633" s="50"/>
      <c r="K633" s="50"/>
      <c r="L633" s="50"/>
    </row>
    <row r="634" spans="1:12">
      <c r="A634" s="33" t="s">
        <v>3577</v>
      </c>
      <c r="B634" s="33" t="s">
        <v>2488</v>
      </c>
      <c r="C634" s="33" t="s">
        <v>600</v>
      </c>
      <c r="D634" s="33"/>
      <c r="E634" s="33" t="s">
        <v>4604</v>
      </c>
      <c r="F634" s="33" t="s">
        <v>4878</v>
      </c>
      <c r="G634" s="34" t="s">
        <v>4605</v>
      </c>
      <c r="H634" s="33" t="s">
        <v>599</v>
      </c>
      <c r="I634" s="79" t="s">
        <v>49</v>
      </c>
      <c r="J634" s="33"/>
      <c r="K634" s="33"/>
      <c r="L634" s="33"/>
    </row>
    <row r="635" spans="1:12" ht="30">
      <c r="A635" s="9" t="s">
        <v>4894</v>
      </c>
      <c r="B635" s="9" t="s">
        <v>2488</v>
      </c>
      <c r="C635" s="9" t="s">
        <v>4895</v>
      </c>
      <c r="D635" s="9"/>
      <c r="E635" s="9" t="s">
        <v>4896</v>
      </c>
      <c r="F635" s="9" t="s">
        <v>4878</v>
      </c>
      <c r="G635" s="19">
        <v>4638</v>
      </c>
      <c r="H635" s="4" t="s">
        <v>4380</v>
      </c>
      <c r="I635" s="4" t="s">
        <v>2668</v>
      </c>
      <c r="J635" s="9" t="s">
        <v>2495</v>
      </c>
      <c r="K635" s="9"/>
      <c r="L635" s="18"/>
    </row>
    <row r="636" spans="1:12" ht="45">
      <c r="A636" s="9" t="s">
        <v>3032</v>
      </c>
      <c r="B636" s="9" t="s">
        <v>2488</v>
      </c>
      <c r="C636" s="9" t="s">
        <v>3086</v>
      </c>
      <c r="D636" s="5" t="s">
        <v>1762</v>
      </c>
      <c r="E636" s="9" t="s">
        <v>4095</v>
      </c>
      <c r="F636" s="9" t="s">
        <v>4878</v>
      </c>
      <c r="G636" s="19" t="s">
        <v>3087</v>
      </c>
      <c r="H636" s="9" t="s">
        <v>1639</v>
      </c>
      <c r="I636" s="74" t="s">
        <v>49</v>
      </c>
      <c r="J636" s="5" t="s">
        <v>1763</v>
      </c>
      <c r="K636" s="5"/>
      <c r="L636" s="5" t="s">
        <v>1764</v>
      </c>
    </row>
    <row r="637" spans="1:12" ht="45">
      <c r="A637" s="5" t="s">
        <v>1205</v>
      </c>
      <c r="B637" s="5" t="s">
        <v>2488</v>
      </c>
      <c r="C637" s="5" t="s">
        <v>1206</v>
      </c>
      <c r="D637" s="5"/>
      <c r="E637" s="5" t="s">
        <v>3636</v>
      </c>
      <c r="F637" s="5" t="s">
        <v>4878</v>
      </c>
      <c r="G637" s="6">
        <v>4079</v>
      </c>
      <c r="H637" s="5" t="s">
        <v>3584</v>
      </c>
      <c r="I637" s="6" t="s">
        <v>1204</v>
      </c>
      <c r="J637" s="5" t="s">
        <v>1207</v>
      </c>
      <c r="K637" s="5" t="s">
        <v>1208</v>
      </c>
      <c r="L637" s="5" t="s">
        <v>1209</v>
      </c>
    </row>
    <row r="638" spans="1:12" ht="45">
      <c r="A638" s="5" t="s">
        <v>3585</v>
      </c>
      <c r="B638" s="5" t="s">
        <v>2488</v>
      </c>
      <c r="C638" s="5" t="s">
        <v>1210</v>
      </c>
      <c r="D638" s="5"/>
      <c r="E638" s="5" t="s">
        <v>4334</v>
      </c>
      <c r="F638" s="5" t="s">
        <v>4878</v>
      </c>
      <c r="G638" s="6" t="s">
        <v>4335</v>
      </c>
      <c r="H638" s="5" t="s">
        <v>3584</v>
      </c>
      <c r="I638" s="6" t="s">
        <v>1204</v>
      </c>
      <c r="J638" s="5" t="s">
        <v>1211</v>
      </c>
      <c r="K638" s="5" t="s">
        <v>1212</v>
      </c>
      <c r="L638" s="5" t="s">
        <v>1213</v>
      </c>
    </row>
    <row r="639" spans="1:12" ht="45">
      <c r="A639" s="5" t="s">
        <v>5058</v>
      </c>
      <c r="B639" s="5" t="s">
        <v>2488</v>
      </c>
      <c r="C639" s="5" t="s">
        <v>5095</v>
      </c>
      <c r="D639" s="5"/>
      <c r="E639" s="5" t="s">
        <v>5090</v>
      </c>
      <c r="F639" s="5" t="s">
        <v>4878</v>
      </c>
      <c r="G639" s="6" t="s">
        <v>5094</v>
      </c>
      <c r="H639" s="5" t="s">
        <v>4093</v>
      </c>
      <c r="I639" s="5" t="s">
        <v>2755</v>
      </c>
      <c r="J639" s="5" t="s">
        <v>2671</v>
      </c>
      <c r="K639" s="7" t="s">
        <v>2672</v>
      </c>
      <c r="L639" s="7" t="s">
        <v>2673</v>
      </c>
    </row>
    <row r="640" spans="1:12" ht="30">
      <c r="A640" s="5" t="s">
        <v>1926</v>
      </c>
      <c r="B640" s="5" t="s">
        <v>2488</v>
      </c>
      <c r="C640" s="5" t="s">
        <v>3660</v>
      </c>
      <c r="D640" s="5" t="s">
        <v>3661</v>
      </c>
      <c r="E640" s="5" t="s">
        <v>4678</v>
      </c>
      <c r="F640" s="5" t="s">
        <v>4878</v>
      </c>
      <c r="G640" s="6" t="s">
        <v>4679</v>
      </c>
      <c r="H640" s="5" t="s">
        <v>4053</v>
      </c>
      <c r="I640" s="74" t="s">
        <v>726</v>
      </c>
      <c r="J640" s="5" t="s">
        <v>1927</v>
      </c>
      <c r="K640" s="7" t="s">
        <v>1928</v>
      </c>
      <c r="L640" s="5" t="s">
        <v>1929</v>
      </c>
    </row>
    <row r="641" spans="1:12" ht="45">
      <c r="A641" s="10" t="s">
        <v>4900</v>
      </c>
      <c r="B641" s="11" t="s">
        <v>2488</v>
      </c>
      <c r="C641" s="11" t="s">
        <v>2496</v>
      </c>
      <c r="D641" s="9"/>
      <c r="E641" s="10" t="s">
        <v>4901</v>
      </c>
      <c r="F641" s="10" t="s">
        <v>4878</v>
      </c>
      <c r="G641" s="12" t="s">
        <v>4902</v>
      </c>
      <c r="H641" s="4" t="s">
        <v>4380</v>
      </c>
      <c r="I641" s="4" t="s">
        <v>2668</v>
      </c>
      <c r="J641" s="5" t="s">
        <v>2497</v>
      </c>
      <c r="K641" s="38" t="s">
        <v>2498</v>
      </c>
      <c r="L641" s="9" t="s">
        <v>2499</v>
      </c>
    </row>
    <row r="642" spans="1:12" ht="30">
      <c r="A642" s="5" t="s">
        <v>1080</v>
      </c>
      <c r="B642" s="5" t="s">
        <v>2488</v>
      </c>
      <c r="C642" s="5" t="s">
        <v>5018</v>
      </c>
      <c r="D642" s="5"/>
      <c r="E642" s="5" t="s">
        <v>5019</v>
      </c>
      <c r="F642" s="29" t="s">
        <v>4878</v>
      </c>
      <c r="G642" s="6">
        <v>4573</v>
      </c>
      <c r="H642" s="5" t="s">
        <v>4110</v>
      </c>
      <c r="I642" s="5" t="s">
        <v>2755</v>
      </c>
      <c r="J642" s="5" t="s">
        <v>2591</v>
      </c>
      <c r="K642" s="52" t="str">
        <f>HYPERLINK("mailto:randy.lackovic@umit.maine.edu","randy.lackovic@umit.maine.edu")</f>
        <v>randy.lackovic@umit.maine.edu</v>
      </c>
      <c r="L642" s="5" t="s">
        <v>2592</v>
      </c>
    </row>
    <row r="643" spans="1:12" ht="45">
      <c r="A643" s="5" t="s">
        <v>3586</v>
      </c>
      <c r="B643" s="5" t="s">
        <v>2488</v>
      </c>
      <c r="C643" s="5" t="s">
        <v>3587</v>
      </c>
      <c r="D643" s="5"/>
      <c r="E643" s="5" t="s">
        <v>3588</v>
      </c>
      <c r="F643" s="5" t="s">
        <v>4878</v>
      </c>
      <c r="G643" s="6" t="s">
        <v>1930</v>
      </c>
      <c r="H643" s="5" t="s">
        <v>4053</v>
      </c>
      <c r="I643" s="74" t="s">
        <v>726</v>
      </c>
      <c r="J643" s="5" t="s">
        <v>1931</v>
      </c>
      <c r="K643" s="5" t="s">
        <v>1932</v>
      </c>
      <c r="L643" s="5" t="s">
        <v>1933</v>
      </c>
    </row>
    <row r="644" spans="1:12" ht="30">
      <c r="A644" s="24" t="s">
        <v>1054</v>
      </c>
      <c r="B644" s="25" t="s">
        <v>2488</v>
      </c>
      <c r="C644" s="24" t="s">
        <v>1055</v>
      </c>
      <c r="D644" s="15"/>
      <c r="E644" s="24" t="s">
        <v>4489</v>
      </c>
      <c r="F644" s="24" t="s">
        <v>4878</v>
      </c>
      <c r="G644" s="103" t="s">
        <v>4490</v>
      </c>
      <c r="H644" s="24" t="s">
        <v>3764</v>
      </c>
      <c r="I644" s="88" t="s">
        <v>1202</v>
      </c>
      <c r="J644" s="15"/>
      <c r="K644" s="15"/>
      <c r="L644" s="15"/>
    </row>
    <row r="645" spans="1:12" ht="30">
      <c r="A645" s="9" t="s">
        <v>5139</v>
      </c>
      <c r="B645" s="9" t="s">
        <v>2488</v>
      </c>
      <c r="C645" s="9" t="s">
        <v>4992</v>
      </c>
      <c r="D645" s="9" t="s">
        <v>5188</v>
      </c>
      <c r="E645" s="9" t="s">
        <v>5189</v>
      </c>
      <c r="F645" s="9" t="s">
        <v>4878</v>
      </c>
      <c r="G645" s="19" t="s">
        <v>5190</v>
      </c>
      <c r="H645" s="9" t="s">
        <v>4163</v>
      </c>
      <c r="I645" s="5" t="s">
        <v>2668</v>
      </c>
      <c r="J645" s="5" t="s">
        <v>2739</v>
      </c>
      <c r="K645" s="7" t="s">
        <v>2740</v>
      </c>
      <c r="L645" s="7" t="s">
        <v>2741</v>
      </c>
    </row>
    <row r="646" spans="1:12" ht="30">
      <c r="A646" s="17" t="s">
        <v>5270</v>
      </c>
      <c r="B646" s="33" t="s">
        <v>2488</v>
      </c>
      <c r="C646" s="33" t="s">
        <v>3240</v>
      </c>
      <c r="D646" s="33" t="s">
        <v>3241</v>
      </c>
      <c r="E646" s="33" t="s">
        <v>4144</v>
      </c>
      <c r="F646" s="33" t="s">
        <v>4878</v>
      </c>
      <c r="G646" s="34">
        <v>4402</v>
      </c>
      <c r="H646" s="32" t="s">
        <v>394</v>
      </c>
      <c r="I646" s="90" t="s">
        <v>1637</v>
      </c>
      <c r="J646" s="17" t="s">
        <v>406</v>
      </c>
      <c r="K646" s="41" t="s">
        <v>407</v>
      </c>
      <c r="L646" s="41" t="s">
        <v>408</v>
      </c>
    </row>
    <row r="647" spans="1:12" s="97" customFormat="1" ht="45">
      <c r="A647" s="17" t="s">
        <v>641</v>
      </c>
      <c r="B647" s="17" t="s">
        <v>2488</v>
      </c>
      <c r="C647" s="3" t="s">
        <v>3162</v>
      </c>
      <c r="D647" s="17" t="s">
        <v>3153</v>
      </c>
      <c r="E647" s="17" t="s">
        <v>3154</v>
      </c>
      <c r="F647" s="32" t="s">
        <v>4878</v>
      </c>
      <c r="G647" s="31">
        <v>4988</v>
      </c>
      <c r="H647" s="32" t="s">
        <v>707</v>
      </c>
      <c r="I647" s="90" t="s">
        <v>2755</v>
      </c>
      <c r="J647" s="17" t="s">
        <v>735</v>
      </c>
      <c r="K647" s="41" t="s">
        <v>736</v>
      </c>
      <c r="L647" s="41" t="s">
        <v>737</v>
      </c>
    </row>
    <row r="648" spans="1:12" ht="30">
      <c r="A648" s="9" t="s">
        <v>4905</v>
      </c>
      <c r="B648" s="9" t="s">
        <v>2488</v>
      </c>
      <c r="C648" s="9" t="s">
        <v>4906</v>
      </c>
      <c r="D648" s="9"/>
      <c r="E648" s="9" t="s">
        <v>4884</v>
      </c>
      <c r="F648" s="9" t="s">
        <v>4878</v>
      </c>
      <c r="G648" s="19">
        <v>4654</v>
      </c>
      <c r="H648" s="4" t="s">
        <v>4380</v>
      </c>
      <c r="I648" s="4" t="s">
        <v>2668</v>
      </c>
      <c r="J648" s="18"/>
      <c r="K648" s="18"/>
      <c r="L648" s="35" t="s">
        <v>2596</v>
      </c>
    </row>
    <row r="649" spans="1:12" ht="45">
      <c r="A649" s="9" t="s">
        <v>3035</v>
      </c>
      <c r="B649" s="9" t="s">
        <v>2488</v>
      </c>
      <c r="C649" s="9" t="s">
        <v>3090</v>
      </c>
      <c r="D649" s="5"/>
      <c r="E649" s="9" t="s">
        <v>3089</v>
      </c>
      <c r="F649" s="9" t="s">
        <v>4878</v>
      </c>
      <c r="G649" s="19" t="s">
        <v>1765</v>
      </c>
      <c r="H649" s="9" t="s">
        <v>1639</v>
      </c>
      <c r="I649" s="74" t="s">
        <v>49</v>
      </c>
      <c r="J649" s="5" t="s">
        <v>1766</v>
      </c>
      <c r="K649" s="5" t="s">
        <v>1767</v>
      </c>
      <c r="L649" s="7" t="s">
        <v>1768</v>
      </c>
    </row>
    <row r="650" spans="1:12" ht="45">
      <c r="A650" s="33" t="s">
        <v>3210</v>
      </c>
      <c r="B650" s="33" t="s">
        <v>2488</v>
      </c>
      <c r="C650" s="33" t="s">
        <v>3292</v>
      </c>
      <c r="D650" s="17"/>
      <c r="E650" s="33" t="s">
        <v>4148</v>
      </c>
      <c r="F650" s="33" t="s">
        <v>4878</v>
      </c>
      <c r="G650" s="34">
        <v>4444</v>
      </c>
      <c r="H650" s="32" t="s">
        <v>394</v>
      </c>
      <c r="I650" s="90" t="s">
        <v>1637</v>
      </c>
      <c r="J650" s="17" t="s">
        <v>472</v>
      </c>
      <c r="K650" s="17" t="s">
        <v>473</v>
      </c>
      <c r="L650" s="17" t="s">
        <v>474</v>
      </c>
    </row>
    <row r="651" spans="1:12" ht="30">
      <c r="A651" s="9" t="s">
        <v>19</v>
      </c>
      <c r="B651" s="9" t="s">
        <v>2488</v>
      </c>
      <c r="C651" s="3" t="s">
        <v>20</v>
      </c>
      <c r="D651" s="9" t="s">
        <v>2963</v>
      </c>
      <c r="E651" s="9" t="s">
        <v>4309</v>
      </c>
      <c r="F651" s="9" t="s">
        <v>4878</v>
      </c>
      <c r="G651" s="19">
        <v>4769</v>
      </c>
      <c r="H651" s="23" t="s">
        <v>2938</v>
      </c>
      <c r="I651" s="9" t="s">
        <v>2938</v>
      </c>
      <c r="J651" s="5" t="s">
        <v>3013</v>
      </c>
      <c r="K651" s="7" t="s">
        <v>2884</v>
      </c>
      <c r="L651" s="7" t="s">
        <v>2885</v>
      </c>
    </row>
    <row r="652" spans="1:12" ht="30">
      <c r="A652" s="3" t="s">
        <v>4907</v>
      </c>
      <c r="B652" s="3" t="s">
        <v>2488</v>
      </c>
      <c r="C652" s="3" t="s">
        <v>4908</v>
      </c>
      <c r="E652" s="3" t="s">
        <v>4467</v>
      </c>
      <c r="F652" s="29" t="s">
        <v>4878</v>
      </c>
      <c r="G652" s="4">
        <v>4680</v>
      </c>
      <c r="H652" s="4" t="s">
        <v>4380</v>
      </c>
      <c r="I652" s="4" t="s">
        <v>2668</v>
      </c>
      <c r="J652" s="3" t="s">
        <v>2597</v>
      </c>
      <c r="K652" s="56" t="s">
        <v>2598</v>
      </c>
      <c r="L652" s="56" t="s">
        <v>2599</v>
      </c>
    </row>
    <row r="653" spans="1:12">
      <c r="A653" s="75" t="s">
        <v>3592</v>
      </c>
      <c r="B653" s="9" t="s">
        <v>2488</v>
      </c>
      <c r="C653" s="33" t="s">
        <v>693</v>
      </c>
      <c r="D653" s="9"/>
      <c r="E653" s="9" t="s">
        <v>3593</v>
      </c>
      <c r="F653" s="9" t="s">
        <v>4878</v>
      </c>
      <c r="G653" s="19">
        <v>4629</v>
      </c>
      <c r="H653" s="81" t="s">
        <v>4163</v>
      </c>
      <c r="I653" s="81" t="s">
        <v>2668</v>
      </c>
      <c r="J653" s="33" t="s">
        <v>694</v>
      </c>
      <c r="K653" s="19"/>
      <c r="L653" s="19"/>
    </row>
    <row r="654" spans="1:12" ht="30">
      <c r="A654" s="33" t="s">
        <v>475</v>
      </c>
      <c r="B654" s="33" t="s">
        <v>2488</v>
      </c>
      <c r="C654" s="33" t="s">
        <v>3438</v>
      </c>
      <c r="D654" s="17"/>
      <c r="E654" s="33" t="s">
        <v>3439</v>
      </c>
      <c r="F654" s="33" t="s">
        <v>4878</v>
      </c>
      <c r="G654" s="34" t="s">
        <v>476</v>
      </c>
      <c r="H654" s="33" t="s">
        <v>394</v>
      </c>
      <c r="I654" s="90" t="s">
        <v>1637</v>
      </c>
      <c r="J654" s="17" t="s">
        <v>477</v>
      </c>
      <c r="K654" s="41" t="s">
        <v>478</v>
      </c>
      <c r="L654" s="41" t="s">
        <v>479</v>
      </c>
    </row>
    <row r="655" spans="1:12" ht="30">
      <c r="A655" s="33" t="s">
        <v>364</v>
      </c>
      <c r="B655" s="32" t="s">
        <v>2488</v>
      </c>
      <c r="C655" s="33" t="s">
        <v>3245</v>
      </c>
      <c r="D655" s="17"/>
      <c r="E655" s="33" t="s">
        <v>4144</v>
      </c>
      <c r="F655" s="33" t="s">
        <v>4878</v>
      </c>
      <c r="G655" s="34">
        <v>4401</v>
      </c>
      <c r="H655" s="32" t="s">
        <v>394</v>
      </c>
      <c r="I655" s="90" t="s">
        <v>1637</v>
      </c>
      <c r="J655" s="33" t="s">
        <v>365</v>
      </c>
      <c r="K655" s="32" t="s">
        <v>366</v>
      </c>
      <c r="L655" s="40" t="str">
        <f>HYPERLINK("http://www.emcc.edu/library","www.emcc.edu/library")</f>
        <v>www.emcc.edu/library</v>
      </c>
    </row>
    <row r="656" spans="1:12" ht="30">
      <c r="A656" s="5" t="s">
        <v>1940</v>
      </c>
      <c r="B656" s="5" t="s">
        <v>2488</v>
      </c>
      <c r="C656" s="5" t="s">
        <v>3840</v>
      </c>
      <c r="D656" s="5"/>
      <c r="E656" s="5" t="s">
        <v>4249</v>
      </c>
      <c r="F656" s="5" t="s">
        <v>4878</v>
      </c>
      <c r="G656" s="6" t="s">
        <v>1941</v>
      </c>
      <c r="H656" s="5" t="s">
        <v>4053</v>
      </c>
      <c r="I656" s="74" t="s">
        <v>726</v>
      </c>
      <c r="J656" s="5" t="s">
        <v>1942</v>
      </c>
      <c r="K656" s="7" t="s">
        <v>1943</v>
      </c>
      <c r="L656" s="5" t="s">
        <v>1944</v>
      </c>
    </row>
    <row r="657" spans="1:12" ht="30">
      <c r="A657" s="9" t="s">
        <v>5142</v>
      </c>
      <c r="B657" s="9" t="s">
        <v>2488</v>
      </c>
      <c r="C657" s="9" t="s">
        <v>5194</v>
      </c>
      <c r="D657" s="5"/>
      <c r="E657" s="9" t="s">
        <v>4796</v>
      </c>
      <c r="F657" s="9" t="s">
        <v>4878</v>
      </c>
      <c r="G657" s="19" t="s">
        <v>4840</v>
      </c>
      <c r="H657" s="9" t="s">
        <v>4163</v>
      </c>
      <c r="I657" s="5" t="s">
        <v>2668</v>
      </c>
      <c r="J657" s="5" t="s">
        <v>2747</v>
      </c>
      <c r="K657" s="5"/>
      <c r="L657" s="7" t="s">
        <v>2748</v>
      </c>
    </row>
    <row r="658" spans="1:12" ht="45">
      <c r="A658" s="5" t="s">
        <v>1330</v>
      </c>
      <c r="B658" s="5" t="s">
        <v>2488</v>
      </c>
      <c r="C658" s="5" t="s">
        <v>1331</v>
      </c>
      <c r="D658" s="5"/>
      <c r="E658" s="5" t="s">
        <v>4194</v>
      </c>
      <c r="F658" s="5" t="s">
        <v>4878</v>
      </c>
      <c r="G658" s="6" t="s">
        <v>1332</v>
      </c>
      <c r="H658" s="5" t="s">
        <v>3584</v>
      </c>
      <c r="I658" s="6" t="s">
        <v>1204</v>
      </c>
      <c r="J658" s="5" t="s">
        <v>1333</v>
      </c>
      <c r="K658" s="5" t="s">
        <v>1334</v>
      </c>
      <c r="L658" s="5" t="s">
        <v>1335</v>
      </c>
    </row>
    <row r="659" spans="1:12" ht="30">
      <c r="A659" s="5" t="s">
        <v>3337</v>
      </c>
      <c r="B659" s="5" t="s">
        <v>2488</v>
      </c>
      <c r="C659" s="5" t="s">
        <v>3374</v>
      </c>
      <c r="D659" s="5"/>
      <c r="E659" s="5" t="s">
        <v>4578</v>
      </c>
      <c r="F659" s="5" t="s">
        <v>4878</v>
      </c>
      <c r="G659" s="6" t="s">
        <v>3372</v>
      </c>
      <c r="H659" s="5" t="s">
        <v>4168</v>
      </c>
      <c r="I659" s="5" t="s">
        <v>1202</v>
      </c>
      <c r="J659" s="5" t="s">
        <v>1497</v>
      </c>
      <c r="K659" s="7" t="s">
        <v>1498</v>
      </c>
      <c r="L659" s="7" t="s">
        <v>1499</v>
      </c>
    </row>
    <row r="660" spans="1:12" ht="30">
      <c r="A660" s="5" t="s">
        <v>3350</v>
      </c>
      <c r="B660" s="5" t="s">
        <v>2488</v>
      </c>
      <c r="C660" s="5" t="s">
        <v>4209</v>
      </c>
      <c r="D660" s="5"/>
      <c r="E660" s="5" t="s">
        <v>4532</v>
      </c>
      <c r="F660" s="5" t="s">
        <v>4878</v>
      </c>
      <c r="G660" s="6" t="s">
        <v>3395</v>
      </c>
      <c r="H660" s="5" t="s">
        <v>4168</v>
      </c>
      <c r="I660" s="5" t="s">
        <v>1202</v>
      </c>
      <c r="J660" s="5"/>
      <c r="K660" s="5" t="s">
        <v>1500</v>
      </c>
      <c r="L660" s="7" t="s">
        <v>1501</v>
      </c>
    </row>
    <row r="661" spans="1:12" ht="30">
      <c r="A661" s="10" t="s">
        <v>4912</v>
      </c>
      <c r="B661" s="11" t="s">
        <v>2488</v>
      </c>
      <c r="C661" s="11" t="s">
        <v>2602</v>
      </c>
      <c r="D661" s="10"/>
      <c r="E661" s="10" t="s">
        <v>4911</v>
      </c>
      <c r="F661" s="10" t="s">
        <v>4878</v>
      </c>
      <c r="G661" s="12" t="s">
        <v>4913</v>
      </c>
      <c r="H661" s="4" t="s">
        <v>4380</v>
      </c>
      <c r="I661" s="4" t="s">
        <v>2668</v>
      </c>
      <c r="J661" s="18" t="s">
        <v>2603</v>
      </c>
      <c r="K661" s="9"/>
      <c r="L661" s="14" t="s">
        <v>2604</v>
      </c>
    </row>
    <row r="662" spans="1:12" ht="30">
      <c r="A662" s="9" t="s">
        <v>5253</v>
      </c>
      <c r="B662" s="9" t="s">
        <v>2488</v>
      </c>
      <c r="C662" s="9" t="s">
        <v>3070</v>
      </c>
      <c r="D662" s="5"/>
      <c r="E662" s="9" t="s">
        <v>3069</v>
      </c>
      <c r="F662" s="9" t="s">
        <v>4878</v>
      </c>
      <c r="G662" s="19" t="s">
        <v>3071</v>
      </c>
      <c r="H662" s="9" t="s">
        <v>2938</v>
      </c>
      <c r="I662" s="9" t="s">
        <v>2938</v>
      </c>
      <c r="J662" s="5" t="s">
        <v>2841</v>
      </c>
      <c r="K662" s="7" t="s">
        <v>2842</v>
      </c>
      <c r="L662" s="5"/>
    </row>
    <row r="663" spans="1:12" ht="30">
      <c r="A663" s="9" t="s">
        <v>5258</v>
      </c>
      <c r="B663" s="9" t="s">
        <v>2488</v>
      </c>
      <c r="C663" s="9" t="s">
        <v>3076</v>
      </c>
      <c r="D663" s="5"/>
      <c r="E663" s="9" t="s">
        <v>4599</v>
      </c>
      <c r="F663" s="9" t="s">
        <v>4878</v>
      </c>
      <c r="G663" s="19" t="s">
        <v>4600</v>
      </c>
      <c r="H663" s="9" t="s">
        <v>2938</v>
      </c>
      <c r="I663" s="9" t="s">
        <v>2938</v>
      </c>
      <c r="J663" s="5" t="s">
        <v>2850</v>
      </c>
      <c r="K663" s="7" t="s">
        <v>2851</v>
      </c>
      <c r="L663" s="5"/>
    </row>
    <row r="664" spans="1:12" ht="45">
      <c r="A664" s="5" t="s">
        <v>1340</v>
      </c>
      <c r="B664" s="5" t="s">
        <v>2488</v>
      </c>
      <c r="C664" s="5" t="s">
        <v>1232</v>
      </c>
      <c r="D664" s="5" t="s">
        <v>1233</v>
      </c>
      <c r="E664" s="5" t="s">
        <v>4100</v>
      </c>
      <c r="F664" s="5" t="s">
        <v>4878</v>
      </c>
      <c r="G664" s="6">
        <v>4070</v>
      </c>
      <c r="H664" s="23" t="s">
        <v>3584</v>
      </c>
      <c r="I664" s="6" t="s">
        <v>1204</v>
      </c>
      <c r="J664" s="5" t="s">
        <v>1234</v>
      </c>
      <c r="K664" s="52" t="str">
        <f>HYPERLINK("mailto:librarian@fbr.org","librarian@fbr.org")</f>
        <v>librarian@fbr.org</v>
      </c>
      <c r="L664" s="52" t="str">
        <f>HYPERLINK("http://www.fbr.org/research/library.html","www.fbr.org/research/library.html")</f>
        <v>www.fbr.org/research/library.html</v>
      </c>
    </row>
    <row r="665" spans="1:12" ht="30">
      <c r="A665" s="29" t="s">
        <v>3338</v>
      </c>
      <c r="B665" s="29" t="s">
        <v>2488</v>
      </c>
      <c r="C665" s="29" t="s">
        <v>3375</v>
      </c>
      <c r="D665" s="29"/>
      <c r="E665" s="29" t="s">
        <v>4578</v>
      </c>
      <c r="F665" s="29" t="s">
        <v>4878</v>
      </c>
      <c r="G665" s="37">
        <v>4938</v>
      </c>
      <c r="H665" s="29" t="s">
        <v>4168</v>
      </c>
      <c r="I665" s="5" t="s">
        <v>1202</v>
      </c>
      <c r="J665" s="29" t="s">
        <v>1506</v>
      </c>
      <c r="K665" s="51" t="str">
        <f>HYPERLINK("mailto:librarian@fchn.org","librarian@fchn.org")</f>
        <v>librarian@fchn.org</v>
      </c>
      <c r="L665" s="51" t="str">
        <f>HYPERLINK("http://www.fchn.org/ben-franklin-center/library","www.fchn.org/ben-franklin-center/library")</f>
        <v>www.fchn.org/ben-franklin-center/library</v>
      </c>
    </row>
    <row r="666" spans="1:12" ht="30">
      <c r="A666" s="24" t="s">
        <v>3763</v>
      </c>
      <c r="B666" s="25" t="s">
        <v>2488</v>
      </c>
      <c r="C666" s="24" t="s">
        <v>1128</v>
      </c>
      <c r="D666" s="15"/>
      <c r="E666" s="24" t="s">
        <v>3764</v>
      </c>
      <c r="F666" s="24" t="s">
        <v>4878</v>
      </c>
      <c r="G666" s="103" t="s">
        <v>4458</v>
      </c>
      <c r="H666" s="24" t="s">
        <v>3764</v>
      </c>
      <c r="I666" s="88" t="s">
        <v>1202</v>
      </c>
      <c r="J666" s="15"/>
      <c r="K666" s="15"/>
      <c r="L666" s="15"/>
    </row>
    <row r="667" spans="1:12" ht="60">
      <c r="A667" s="5" t="s">
        <v>1235</v>
      </c>
      <c r="B667" s="5" t="s">
        <v>2488</v>
      </c>
      <c r="C667" s="5" t="s">
        <v>1236</v>
      </c>
      <c r="D667" s="5"/>
      <c r="E667" s="5" t="s">
        <v>4238</v>
      </c>
      <c r="F667" s="5" t="s">
        <v>4878</v>
      </c>
      <c r="G667" s="6" t="s">
        <v>4239</v>
      </c>
      <c r="H667" s="5" t="s">
        <v>3584</v>
      </c>
      <c r="I667" s="6" t="s">
        <v>1204</v>
      </c>
      <c r="J667" s="5" t="s">
        <v>1237</v>
      </c>
      <c r="K667" s="5" t="s">
        <v>1238</v>
      </c>
      <c r="L667" s="5" t="s">
        <v>1239</v>
      </c>
    </row>
    <row r="668" spans="1:12" ht="30">
      <c r="A668" s="9" t="s">
        <v>5143</v>
      </c>
      <c r="B668" s="9" t="s">
        <v>2488</v>
      </c>
      <c r="C668" s="9" t="s">
        <v>5195</v>
      </c>
      <c r="D668" s="5" t="s">
        <v>5196</v>
      </c>
      <c r="E668" s="9" t="s">
        <v>5197</v>
      </c>
      <c r="F668" s="9" t="s">
        <v>4878</v>
      </c>
      <c r="G668" s="19" t="s">
        <v>5198</v>
      </c>
      <c r="H668" s="9" t="s">
        <v>4163</v>
      </c>
      <c r="I668" s="5" t="s">
        <v>2668</v>
      </c>
      <c r="J668" s="5" t="s">
        <v>2870</v>
      </c>
      <c r="K668" s="5"/>
      <c r="L668" s="7" t="s">
        <v>2871</v>
      </c>
    </row>
    <row r="669" spans="1:12" ht="30">
      <c r="A669" s="9" t="s">
        <v>5144</v>
      </c>
      <c r="B669" s="9" t="s">
        <v>2488</v>
      </c>
      <c r="C669" s="9" t="s">
        <v>5199</v>
      </c>
      <c r="D669" s="5"/>
      <c r="E669" s="9" t="s">
        <v>4432</v>
      </c>
      <c r="F669" s="9" t="s">
        <v>4878</v>
      </c>
      <c r="G669" s="19" t="s">
        <v>4433</v>
      </c>
      <c r="H669" s="9" t="s">
        <v>4163</v>
      </c>
      <c r="I669" s="5" t="s">
        <v>2668</v>
      </c>
      <c r="J669" s="5" t="s">
        <v>2872</v>
      </c>
      <c r="K669" s="7" t="s">
        <v>2873</v>
      </c>
      <c r="L669" s="7" t="s">
        <v>2874</v>
      </c>
    </row>
    <row r="670" spans="1:12">
      <c r="A670" s="5" t="s">
        <v>5059</v>
      </c>
      <c r="B670" s="5" t="s">
        <v>2488</v>
      </c>
      <c r="C670" s="5" t="s">
        <v>5096</v>
      </c>
      <c r="D670" s="109" t="s">
        <v>5328</v>
      </c>
      <c r="E670" s="5" t="s">
        <v>4615</v>
      </c>
      <c r="F670" s="5" t="s">
        <v>4878</v>
      </c>
      <c r="G670" s="6" t="s">
        <v>4616</v>
      </c>
      <c r="H670" s="5" t="s">
        <v>4093</v>
      </c>
      <c r="I670" s="5" t="s">
        <v>2755</v>
      </c>
      <c r="J670" s="5" t="s">
        <v>2674</v>
      </c>
      <c r="K670" s="5"/>
      <c r="L670" s="5"/>
    </row>
    <row r="671" spans="1:12" ht="30">
      <c r="A671" s="24" t="s">
        <v>1061</v>
      </c>
      <c r="B671" s="25" t="s">
        <v>2488</v>
      </c>
      <c r="C671" s="24" t="s">
        <v>1062</v>
      </c>
      <c r="D671" s="15"/>
      <c r="E671" s="24" t="s">
        <v>3618</v>
      </c>
      <c r="F671" s="24" t="s">
        <v>4878</v>
      </c>
      <c r="G671" s="103" t="s">
        <v>1060</v>
      </c>
      <c r="H671" s="24" t="s">
        <v>3764</v>
      </c>
      <c r="I671" s="88" t="s">
        <v>1202</v>
      </c>
      <c r="J671" s="15"/>
      <c r="K671" s="15"/>
      <c r="L671" s="15"/>
    </row>
    <row r="672" spans="1:12" ht="30">
      <c r="A672" s="10" t="s">
        <v>4914</v>
      </c>
      <c r="B672" s="11" t="s">
        <v>2488</v>
      </c>
      <c r="C672" s="11" t="s">
        <v>4915</v>
      </c>
      <c r="D672" s="9"/>
      <c r="E672" s="10" t="s">
        <v>4289</v>
      </c>
      <c r="F672" s="10" t="s">
        <v>4878</v>
      </c>
      <c r="G672" s="12" t="s">
        <v>4290</v>
      </c>
      <c r="H672" s="4" t="s">
        <v>4380</v>
      </c>
      <c r="I672" s="4" t="s">
        <v>2668</v>
      </c>
      <c r="J672" s="18" t="s">
        <v>2605</v>
      </c>
      <c r="K672" s="13" t="s">
        <v>2606</v>
      </c>
      <c r="L672" s="14" t="s">
        <v>2607</v>
      </c>
    </row>
    <row r="673" spans="1:12" ht="45">
      <c r="A673" s="5" t="s">
        <v>1443</v>
      </c>
      <c r="B673" s="5" t="s">
        <v>2488</v>
      </c>
      <c r="C673" s="5" t="s">
        <v>1444</v>
      </c>
      <c r="D673" s="5" t="s">
        <v>1445</v>
      </c>
      <c r="E673" s="5" t="s">
        <v>4067</v>
      </c>
      <c r="F673" s="5" t="s">
        <v>4878</v>
      </c>
      <c r="G673" s="6">
        <v>4102</v>
      </c>
      <c r="H673" s="5" t="s">
        <v>3584</v>
      </c>
      <c r="I673" s="6" t="s">
        <v>1204</v>
      </c>
      <c r="J673" s="5" t="s">
        <v>1446</v>
      </c>
      <c r="K673" s="52" t="str">
        <f>HYPERLINK("mailto:mainelaw@usm.maine.edu","mainelaw@usm.maine.edu")</f>
        <v>mainelaw@usm.maine.edu</v>
      </c>
      <c r="L673" s="52" t="s">
        <v>1447</v>
      </c>
    </row>
    <row r="674" spans="1:12" ht="45">
      <c r="A674" s="3" t="s">
        <v>4279</v>
      </c>
      <c r="B674" s="3" t="s">
        <v>2488</v>
      </c>
      <c r="C674" s="3" t="s">
        <v>4280</v>
      </c>
      <c r="D674" s="3" t="s">
        <v>4044</v>
      </c>
      <c r="E674" s="3" t="s">
        <v>4281</v>
      </c>
      <c r="F674" s="3" t="s">
        <v>4878</v>
      </c>
      <c r="G674" s="4" t="s">
        <v>4282</v>
      </c>
      <c r="H674" s="77" t="s">
        <v>1639</v>
      </c>
      <c r="I674" s="77" t="s">
        <v>49</v>
      </c>
      <c r="J674" s="3" t="s">
        <v>2203</v>
      </c>
      <c r="K674" s="3" t="s">
        <v>2438</v>
      </c>
      <c r="L674" s="3" t="s">
        <v>2391</v>
      </c>
    </row>
    <row r="675" spans="1:12" ht="30">
      <c r="A675" s="24" t="s">
        <v>3620</v>
      </c>
      <c r="B675" s="25" t="s">
        <v>2488</v>
      </c>
      <c r="C675" s="25" t="s">
        <v>1081</v>
      </c>
      <c r="D675" s="15" t="s">
        <v>1082</v>
      </c>
      <c r="E675" s="25" t="s">
        <v>4172</v>
      </c>
      <c r="F675" s="24" t="s">
        <v>4878</v>
      </c>
      <c r="G675" s="31">
        <v>4237</v>
      </c>
      <c r="H675" s="24" t="s">
        <v>3764</v>
      </c>
      <c r="I675" s="88" t="s">
        <v>1202</v>
      </c>
      <c r="J675" s="15"/>
      <c r="K675" s="15"/>
      <c r="L675" s="15" t="s">
        <v>1083</v>
      </c>
    </row>
    <row r="676" spans="1:12">
      <c r="A676" s="9" t="s">
        <v>3621</v>
      </c>
      <c r="B676" s="9" t="s">
        <v>2488</v>
      </c>
      <c r="C676" s="75" t="s">
        <v>326</v>
      </c>
      <c r="D676" s="75" t="s">
        <v>327</v>
      </c>
      <c r="E676" s="9" t="s">
        <v>4067</v>
      </c>
      <c r="F676" s="5" t="s">
        <v>4878</v>
      </c>
      <c r="G676" s="19">
        <v>4101</v>
      </c>
      <c r="H676" s="81" t="s">
        <v>3584</v>
      </c>
      <c r="I676" s="81" t="s">
        <v>1204</v>
      </c>
      <c r="J676" s="19"/>
      <c r="K676" s="19"/>
      <c r="L676" s="19"/>
    </row>
    <row r="677" spans="1:12" ht="30">
      <c r="A677" s="5" t="s">
        <v>5083</v>
      </c>
      <c r="B677" s="5" t="s">
        <v>2488</v>
      </c>
      <c r="C677" s="5" t="s">
        <v>5125</v>
      </c>
      <c r="D677" s="5" t="s">
        <v>5126</v>
      </c>
      <c r="E677" s="5" t="s">
        <v>4380</v>
      </c>
      <c r="F677" s="29" t="s">
        <v>4878</v>
      </c>
      <c r="G677" s="6">
        <v>4574</v>
      </c>
      <c r="H677" s="5" t="s">
        <v>4093</v>
      </c>
      <c r="I677" s="5" t="s">
        <v>2755</v>
      </c>
      <c r="J677" s="5" t="s">
        <v>2721</v>
      </c>
      <c r="K677" s="36" t="s">
        <v>2722</v>
      </c>
      <c r="L677" s="7" t="s">
        <v>2723</v>
      </c>
    </row>
    <row r="678" spans="1:12" ht="30">
      <c r="A678" s="33" t="s">
        <v>3209</v>
      </c>
      <c r="B678" s="33" t="s">
        <v>2488</v>
      </c>
      <c r="C678" s="33" t="s">
        <v>3289</v>
      </c>
      <c r="D678" s="17"/>
      <c r="E678" s="33" t="s">
        <v>3290</v>
      </c>
      <c r="F678" s="33" t="s">
        <v>4878</v>
      </c>
      <c r="G678" s="34" t="s">
        <v>3291</v>
      </c>
      <c r="H678" s="33" t="s">
        <v>394</v>
      </c>
      <c r="I678" s="90" t="s">
        <v>1637</v>
      </c>
      <c r="J678" s="17" t="s">
        <v>378</v>
      </c>
      <c r="K678" s="41" t="s">
        <v>379</v>
      </c>
      <c r="L678" s="41" t="s">
        <v>380</v>
      </c>
    </row>
    <row r="679" spans="1:12" ht="45">
      <c r="A679" s="9" t="s">
        <v>1092</v>
      </c>
      <c r="B679" s="9" t="s">
        <v>2488</v>
      </c>
      <c r="C679" s="9" t="s">
        <v>5232</v>
      </c>
      <c r="D679" s="5"/>
      <c r="E679" s="9" t="s">
        <v>4122</v>
      </c>
      <c r="F679" s="9" t="s">
        <v>4878</v>
      </c>
      <c r="G679" s="19">
        <v>4617</v>
      </c>
      <c r="H679" s="9" t="s">
        <v>4163</v>
      </c>
      <c r="I679" s="5" t="s">
        <v>2668</v>
      </c>
      <c r="J679" s="5" t="s">
        <v>2808</v>
      </c>
      <c r="K679" s="7" t="s">
        <v>2809</v>
      </c>
      <c r="L679" s="7" t="s">
        <v>2810</v>
      </c>
    </row>
    <row r="680" spans="1:12" ht="45">
      <c r="A680" s="5" t="s">
        <v>1543</v>
      </c>
      <c r="B680" s="5" t="s">
        <v>2488</v>
      </c>
      <c r="C680" s="5" t="s">
        <v>4261</v>
      </c>
      <c r="D680" s="5" t="s">
        <v>3852</v>
      </c>
      <c r="E680" s="5" t="s">
        <v>3469</v>
      </c>
      <c r="F680" s="5" t="s">
        <v>4878</v>
      </c>
      <c r="G680" s="6" t="s">
        <v>1248</v>
      </c>
      <c r="H680" s="5" t="s">
        <v>3584</v>
      </c>
      <c r="I680" s="6" t="s">
        <v>1204</v>
      </c>
      <c r="J680" s="5" t="s">
        <v>1544</v>
      </c>
      <c r="K680" s="7" t="s">
        <v>1545</v>
      </c>
      <c r="L680" s="5"/>
    </row>
    <row r="681" spans="1:12" ht="45">
      <c r="A681" s="5" t="s">
        <v>1257</v>
      </c>
      <c r="B681" s="5" t="s">
        <v>2488</v>
      </c>
      <c r="C681" s="5" t="s">
        <v>1253</v>
      </c>
      <c r="D681" s="5"/>
      <c r="E681" s="5" t="s">
        <v>4194</v>
      </c>
      <c r="F681" s="5" t="s">
        <v>4878</v>
      </c>
      <c r="G681" s="6" t="s">
        <v>1332</v>
      </c>
      <c r="H681" s="5" t="s">
        <v>3584</v>
      </c>
      <c r="I681" s="6" t="s">
        <v>1204</v>
      </c>
      <c r="J681" s="5" t="s">
        <v>1258</v>
      </c>
      <c r="K681" s="7" t="s">
        <v>1259</v>
      </c>
      <c r="L681" s="7" t="s">
        <v>1260</v>
      </c>
    </row>
    <row r="682" spans="1:12" ht="30">
      <c r="A682" s="5" t="s">
        <v>1261</v>
      </c>
      <c r="B682" s="5" t="s">
        <v>2488</v>
      </c>
      <c r="C682" s="5" t="s">
        <v>1262</v>
      </c>
      <c r="D682" s="5"/>
      <c r="E682" s="5" t="s">
        <v>4506</v>
      </c>
      <c r="F682" s="5" t="s">
        <v>4878</v>
      </c>
      <c r="G682" s="6" t="s">
        <v>1263</v>
      </c>
      <c r="H682" s="5" t="s">
        <v>3584</v>
      </c>
      <c r="I682" s="87" t="s">
        <v>1202</v>
      </c>
      <c r="J682" s="5" t="s">
        <v>1264</v>
      </c>
      <c r="K682" s="7" t="s">
        <v>1265</v>
      </c>
      <c r="L682" s="5" t="s">
        <v>1266</v>
      </c>
    </row>
    <row r="683" spans="1:12" ht="30">
      <c r="A683" s="9" t="s">
        <v>5145</v>
      </c>
      <c r="B683" s="29" t="s">
        <v>2488</v>
      </c>
      <c r="C683" s="9" t="s">
        <v>5201</v>
      </c>
      <c r="D683" s="5" t="s">
        <v>5202</v>
      </c>
      <c r="E683" s="9" t="s">
        <v>4161</v>
      </c>
      <c r="F683" s="9" t="s">
        <v>4878</v>
      </c>
      <c r="G683" s="19">
        <v>4625</v>
      </c>
      <c r="H683" s="9" t="s">
        <v>4163</v>
      </c>
      <c r="I683" s="5" t="s">
        <v>2668</v>
      </c>
      <c r="J683" s="5" t="s">
        <v>2879</v>
      </c>
      <c r="K683" s="7" t="s">
        <v>2880</v>
      </c>
      <c r="L683" s="5"/>
    </row>
    <row r="684" spans="1:12" ht="30">
      <c r="A684" s="5" t="s">
        <v>1708</v>
      </c>
      <c r="B684" s="5" t="s">
        <v>2488</v>
      </c>
      <c r="C684" s="5" t="s">
        <v>3151</v>
      </c>
      <c r="D684" s="5" t="s">
        <v>1712</v>
      </c>
      <c r="E684" s="5" t="s">
        <v>3630</v>
      </c>
      <c r="F684" s="5" t="s">
        <v>4878</v>
      </c>
      <c r="G684" s="6" t="s">
        <v>1709</v>
      </c>
      <c r="H684" s="5" t="s">
        <v>1576</v>
      </c>
      <c r="I684" s="29" t="s">
        <v>1637</v>
      </c>
      <c r="J684" s="5" t="s">
        <v>1710</v>
      </c>
      <c r="K684" s="5" t="s">
        <v>1711</v>
      </c>
      <c r="L684" s="5"/>
    </row>
    <row r="685" spans="1:12" ht="30">
      <c r="A685" s="5" t="s">
        <v>664</v>
      </c>
      <c r="B685" s="5" t="s">
        <v>2488</v>
      </c>
      <c r="C685" s="3" t="s">
        <v>595</v>
      </c>
      <c r="D685" s="5" t="s">
        <v>3631</v>
      </c>
      <c r="E685" s="5" t="s">
        <v>4666</v>
      </c>
      <c r="F685" s="5" t="s">
        <v>4878</v>
      </c>
      <c r="G685" s="6">
        <v>4073</v>
      </c>
      <c r="H685" s="5" t="s">
        <v>4053</v>
      </c>
      <c r="I685" s="74" t="s">
        <v>726</v>
      </c>
      <c r="J685" s="5"/>
      <c r="K685" s="5"/>
      <c r="L685" s="5"/>
    </row>
    <row r="686" spans="1:12" ht="45">
      <c r="A686" s="33" t="s">
        <v>367</v>
      </c>
      <c r="B686" s="33" t="s">
        <v>2488</v>
      </c>
      <c r="C686" s="17" t="s">
        <v>3174</v>
      </c>
      <c r="D686" s="33" t="s">
        <v>3246</v>
      </c>
      <c r="E686" s="33" t="s">
        <v>4144</v>
      </c>
      <c r="F686" s="33" t="s">
        <v>4878</v>
      </c>
      <c r="G686" s="34" t="s">
        <v>4145</v>
      </c>
      <c r="H686" s="33" t="s">
        <v>394</v>
      </c>
      <c r="I686" s="90" t="s">
        <v>1637</v>
      </c>
      <c r="J686" s="17" t="s">
        <v>406</v>
      </c>
      <c r="K686" s="41" t="s">
        <v>368</v>
      </c>
      <c r="L686" s="17" t="s">
        <v>369</v>
      </c>
    </row>
    <row r="687" spans="1:12" ht="30">
      <c r="A687" s="24" t="s">
        <v>1069</v>
      </c>
      <c r="B687" s="25" t="s">
        <v>2488</v>
      </c>
      <c r="C687" s="24" t="s">
        <v>1070</v>
      </c>
      <c r="D687" s="24"/>
      <c r="E687" s="24" t="s">
        <v>4438</v>
      </c>
      <c r="F687" s="24" t="s">
        <v>4878</v>
      </c>
      <c r="G687" s="103" t="s">
        <v>4439</v>
      </c>
      <c r="H687" s="24" t="s">
        <v>3764</v>
      </c>
      <c r="I687" s="88" t="s">
        <v>1202</v>
      </c>
      <c r="J687" s="15"/>
      <c r="K687" s="15"/>
      <c r="L687" s="15"/>
    </row>
    <row r="688" spans="1:12" ht="30">
      <c r="A688" s="5" t="s">
        <v>1374</v>
      </c>
      <c r="B688" s="5" t="s">
        <v>2488</v>
      </c>
      <c r="C688" s="5" t="s">
        <v>1375</v>
      </c>
      <c r="D688" s="5"/>
      <c r="E688" s="5" t="s">
        <v>3638</v>
      </c>
      <c r="F688" s="5" t="s">
        <v>4878</v>
      </c>
      <c r="G688" s="6" t="s">
        <v>4824</v>
      </c>
      <c r="H688" s="5" t="s">
        <v>3584</v>
      </c>
      <c r="I688" s="87" t="s">
        <v>1202</v>
      </c>
      <c r="J688" s="5" t="s">
        <v>1376</v>
      </c>
      <c r="K688" s="5" t="s">
        <v>1377</v>
      </c>
      <c r="L688" s="5" t="s">
        <v>1378</v>
      </c>
    </row>
    <row r="689" spans="1:12" ht="30">
      <c r="A689" s="33" t="s">
        <v>483</v>
      </c>
      <c r="B689" s="33" t="s">
        <v>2488</v>
      </c>
      <c r="C689" s="33" t="s">
        <v>484</v>
      </c>
      <c r="D689" s="33"/>
      <c r="E689" s="33" t="s">
        <v>3641</v>
      </c>
      <c r="F689" s="33" t="s">
        <v>4878</v>
      </c>
      <c r="G689" s="34" t="s">
        <v>485</v>
      </c>
      <c r="H689" s="33" t="s">
        <v>599</v>
      </c>
      <c r="I689" s="79" t="s">
        <v>49</v>
      </c>
      <c r="J689" s="17" t="s">
        <v>486</v>
      </c>
      <c r="K689" s="41" t="s">
        <v>487</v>
      </c>
      <c r="L689" s="41" t="s">
        <v>488</v>
      </c>
    </row>
    <row r="690" spans="1:12" ht="45">
      <c r="A690" s="5" t="s">
        <v>3646</v>
      </c>
      <c r="B690" s="5" t="s">
        <v>2488</v>
      </c>
      <c r="C690" s="5" t="s">
        <v>3647</v>
      </c>
      <c r="D690" s="5"/>
      <c r="E690" s="5" t="s">
        <v>3648</v>
      </c>
      <c r="F690" s="5" t="s">
        <v>4878</v>
      </c>
      <c r="G690" s="6" t="s">
        <v>1704</v>
      </c>
      <c r="H690" s="5" t="s">
        <v>1576</v>
      </c>
      <c r="I690" s="29" t="s">
        <v>1637</v>
      </c>
      <c r="J690" s="5" t="s">
        <v>1713</v>
      </c>
      <c r="K690" s="7" t="s">
        <v>1714</v>
      </c>
      <c r="L690" s="5" t="s">
        <v>1715</v>
      </c>
    </row>
    <row r="691" spans="1:12" ht="30">
      <c r="A691" s="24" t="s">
        <v>3649</v>
      </c>
      <c r="B691" s="25" t="s">
        <v>2488</v>
      </c>
      <c r="C691" s="24" t="s">
        <v>1010</v>
      </c>
      <c r="D691" s="15"/>
      <c r="E691" s="24" t="s">
        <v>4158</v>
      </c>
      <c r="F691" s="24" t="s">
        <v>4878</v>
      </c>
      <c r="G691" s="103" t="s">
        <v>4159</v>
      </c>
      <c r="H691" s="24" t="s">
        <v>3764</v>
      </c>
      <c r="I691" s="88" t="s">
        <v>1202</v>
      </c>
      <c r="J691" s="15"/>
      <c r="K691" s="15"/>
      <c r="L691" s="15"/>
    </row>
    <row r="692" spans="1:12" ht="30">
      <c r="A692" s="10" t="s">
        <v>4918</v>
      </c>
      <c r="B692" s="11" t="s">
        <v>2488</v>
      </c>
      <c r="C692" s="10" t="s">
        <v>4919</v>
      </c>
      <c r="D692" s="9" t="s">
        <v>4920</v>
      </c>
      <c r="E692" s="10" t="s">
        <v>4467</v>
      </c>
      <c r="F692" s="10" t="s">
        <v>4878</v>
      </c>
      <c r="G692" s="12" t="s">
        <v>4466</v>
      </c>
      <c r="H692" s="4" t="s">
        <v>4380</v>
      </c>
      <c r="I692" s="4" t="s">
        <v>2668</v>
      </c>
      <c r="J692" s="9" t="s">
        <v>2613</v>
      </c>
      <c r="K692" s="13" t="s">
        <v>2614</v>
      </c>
      <c r="L692" s="14" t="s">
        <v>2615</v>
      </c>
    </row>
    <row r="693" spans="1:12" ht="30">
      <c r="A693" s="5" t="s">
        <v>3656</v>
      </c>
      <c r="B693" s="5" t="s">
        <v>2488</v>
      </c>
      <c r="C693" s="5" t="s">
        <v>3657</v>
      </c>
      <c r="D693" s="5"/>
      <c r="E693" s="5" t="s">
        <v>1850</v>
      </c>
      <c r="F693" s="5" t="s">
        <v>4878</v>
      </c>
      <c r="G693" s="6" t="s">
        <v>1851</v>
      </c>
      <c r="H693" s="5" t="s">
        <v>4053</v>
      </c>
      <c r="I693" s="74" t="s">
        <v>726</v>
      </c>
      <c r="J693" s="5" t="s">
        <v>1852</v>
      </c>
      <c r="K693" s="5" t="s">
        <v>1853</v>
      </c>
      <c r="L693" s="5" t="s">
        <v>1854</v>
      </c>
    </row>
    <row r="694" spans="1:12" ht="30">
      <c r="A694" s="9" t="s">
        <v>5260</v>
      </c>
      <c r="B694" s="29" t="s">
        <v>2488</v>
      </c>
      <c r="C694" s="9" t="s">
        <v>3081</v>
      </c>
      <c r="D694" s="5"/>
      <c r="E694" s="9" t="s">
        <v>3078</v>
      </c>
      <c r="F694" s="9" t="s">
        <v>4878</v>
      </c>
      <c r="G694" s="19">
        <v>4730</v>
      </c>
      <c r="H694" s="29" t="s">
        <v>2938</v>
      </c>
      <c r="I694" s="9" t="s">
        <v>2938</v>
      </c>
      <c r="J694" s="5" t="s">
        <v>2856</v>
      </c>
      <c r="K694" s="7" t="s">
        <v>2857</v>
      </c>
      <c r="L694" s="7" t="s">
        <v>2858</v>
      </c>
    </row>
    <row r="695" spans="1:12" ht="45">
      <c r="A695" s="9" t="s">
        <v>3028</v>
      </c>
      <c r="B695" s="9" t="s">
        <v>2488</v>
      </c>
      <c r="C695" s="9" t="s">
        <v>3202</v>
      </c>
      <c r="D695" s="5"/>
      <c r="E695" s="9" t="s">
        <v>4389</v>
      </c>
      <c r="F695" s="9" t="s">
        <v>4878</v>
      </c>
      <c r="G695" s="19" t="s">
        <v>4390</v>
      </c>
      <c r="H695" s="9" t="s">
        <v>1639</v>
      </c>
      <c r="I695" s="74" t="s">
        <v>49</v>
      </c>
      <c r="J695" s="5" t="s">
        <v>1662</v>
      </c>
      <c r="K695" s="5" t="s">
        <v>1663</v>
      </c>
      <c r="L695" s="5" t="s">
        <v>1664</v>
      </c>
    </row>
    <row r="696" spans="1:12" ht="30">
      <c r="A696" s="33" t="s">
        <v>3176</v>
      </c>
      <c r="B696" s="32" t="s">
        <v>2488</v>
      </c>
      <c r="C696" s="33" t="s">
        <v>3248</v>
      </c>
      <c r="D696" s="17"/>
      <c r="E696" s="33" t="s">
        <v>4144</v>
      </c>
      <c r="F696" s="33" t="s">
        <v>4878</v>
      </c>
      <c r="G696" s="34">
        <v>4401</v>
      </c>
      <c r="H696" s="32" t="s">
        <v>394</v>
      </c>
      <c r="I696" s="90" t="s">
        <v>1637</v>
      </c>
      <c r="J696" s="33" t="s">
        <v>522</v>
      </c>
      <c r="K696" s="40" t="str">
        <f>HYPERLINK("mailto:averrea@husson.edu","averrea@husson.edu")</f>
        <v>averrea@husson.edu</v>
      </c>
      <c r="L696" s="40" t="str">
        <f>HYPERLINK("http://www.husson.edu/index.php?cat_id=35","www.husson.edu/index.php?cat_id=35")</f>
        <v>www.husson.edu/index.php?cat_id=35</v>
      </c>
    </row>
    <row r="697" spans="1:12" ht="30">
      <c r="A697" s="24" t="s">
        <v>1011</v>
      </c>
      <c r="B697" s="25" t="s">
        <v>2488</v>
      </c>
      <c r="C697" s="24" t="s">
        <v>5101</v>
      </c>
      <c r="D697" s="15"/>
      <c r="E697" s="24" t="s">
        <v>1012</v>
      </c>
      <c r="F697" s="24" t="s">
        <v>4878</v>
      </c>
      <c r="G697" s="103" t="s">
        <v>1013</v>
      </c>
      <c r="H697" s="24" t="s">
        <v>3764</v>
      </c>
      <c r="I697" s="88" t="s">
        <v>1202</v>
      </c>
      <c r="J697" s="15"/>
      <c r="K697" s="15"/>
      <c r="L697" s="15"/>
    </row>
    <row r="698" spans="1:12" ht="45">
      <c r="A698" s="9" t="s">
        <v>3041</v>
      </c>
      <c r="B698" s="9" t="s">
        <v>2488</v>
      </c>
      <c r="C698" s="9" t="s">
        <v>3100</v>
      </c>
      <c r="D698" s="5"/>
      <c r="E698" s="9" t="s">
        <v>4643</v>
      </c>
      <c r="F698" s="29" t="s">
        <v>4878</v>
      </c>
      <c r="G698" s="19">
        <v>4901</v>
      </c>
      <c r="H698" s="29" t="s">
        <v>1639</v>
      </c>
      <c r="I698" s="74" t="s">
        <v>49</v>
      </c>
      <c r="J698" s="9" t="s">
        <v>1665</v>
      </c>
      <c r="K698" s="5"/>
      <c r="L698" s="39" t="str">
        <f>HYPERLINK("http://www.inlandhospital.org/","www.inlandhospital.org")</f>
        <v>www.inlandhospital.org</v>
      </c>
    </row>
    <row r="699" spans="1:12" ht="30">
      <c r="A699" s="17" t="s">
        <v>3123</v>
      </c>
      <c r="B699" s="17" t="s">
        <v>2488</v>
      </c>
      <c r="C699" s="17" t="s">
        <v>5181</v>
      </c>
      <c r="D699" s="17"/>
      <c r="E699" s="17" t="s">
        <v>3284</v>
      </c>
      <c r="F699" s="17" t="s">
        <v>4878</v>
      </c>
      <c r="G699" s="31" t="s">
        <v>623</v>
      </c>
      <c r="H699" s="17" t="s">
        <v>707</v>
      </c>
      <c r="I699" s="90" t="s">
        <v>2755</v>
      </c>
      <c r="J699" s="17"/>
      <c r="K699" s="17"/>
      <c r="L699" s="17" t="s">
        <v>624</v>
      </c>
    </row>
    <row r="700" spans="1:12" ht="30">
      <c r="A700" s="17" t="s">
        <v>3425</v>
      </c>
      <c r="B700" s="17" t="s">
        <v>2488</v>
      </c>
      <c r="C700" s="17" t="s">
        <v>3460</v>
      </c>
      <c r="D700" s="17"/>
      <c r="E700" s="17" t="s">
        <v>4222</v>
      </c>
      <c r="F700" s="17" t="s">
        <v>4878</v>
      </c>
      <c r="G700" s="31" t="s">
        <v>4223</v>
      </c>
      <c r="H700" s="17" t="s">
        <v>668</v>
      </c>
      <c r="I700" s="90" t="s">
        <v>2755</v>
      </c>
      <c r="J700" s="17" t="s">
        <v>576</v>
      </c>
      <c r="K700" s="17" t="s">
        <v>577</v>
      </c>
      <c r="L700" s="17" t="s">
        <v>578</v>
      </c>
    </row>
    <row r="701" spans="1:12">
      <c r="A701" s="9" t="s">
        <v>3665</v>
      </c>
      <c r="B701" s="9" t="s">
        <v>2488</v>
      </c>
      <c r="C701" s="9" t="s">
        <v>3666</v>
      </c>
      <c r="D701" s="9"/>
      <c r="E701" s="9" t="s">
        <v>3667</v>
      </c>
      <c r="F701" s="9" t="s">
        <v>4878</v>
      </c>
      <c r="G701" s="19">
        <v>4646</v>
      </c>
      <c r="H701" s="19" t="s">
        <v>4163</v>
      </c>
      <c r="I701" s="81" t="s">
        <v>2668</v>
      </c>
      <c r="J701" s="19"/>
      <c r="K701" s="19"/>
      <c r="L701" s="19"/>
    </row>
    <row r="702" spans="1:12" s="97" customFormat="1" ht="30">
      <c r="A702" s="17" t="s">
        <v>686</v>
      </c>
      <c r="B702" s="17" t="s">
        <v>2488</v>
      </c>
      <c r="C702" s="17" t="s">
        <v>5219</v>
      </c>
      <c r="D702" s="17"/>
      <c r="E702" s="17" t="s">
        <v>4535</v>
      </c>
      <c r="F702" s="17" t="s">
        <v>4878</v>
      </c>
      <c r="G702" s="31">
        <v>4949</v>
      </c>
      <c r="H702" s="17" t="s">
        <v>707</v>
      </c>
      <c r="I702" s="90" t="s">
        <v>2755</v>
      </c>
      <c r="J702" s="17" t="s">
        <v>687</v>
      </c>
      <c r="K702" s="41" t="s">
        <v>688</v>
      </c>
      <c r="L702" s="41" t="s">
        <v>689</v>
      </c>
    </row>
    <row r="703" spans="1:12" ht="30">
      <c r="A703" s="33" t="s">
        <v>489</v>
      </c>
      <c r="B703" s="33" t="s">
        <v>2488</v>
      </c>
      <c r="C703" s="33" t="s">
        <v>4818</v>
      </c>
      <c r="D703" s="33"/>
      <c r="E703" s="33" t="s">
        <v>4474</v>
      </c>
      <c r="F703" s="33" t="s">
        <v>4878</v>
      </c>
      <c r="G703" s="34" t="s">
        <v>4475</v>
      </c>
      <c r="H703" s="33" t="s">
        <v>599</v>
      </c>
      <c r="I703" s="79" t="s">
        <v>49</v>
      </c>
      <c r="J703" s="46" t="s">
        <v>28</v>
      </c>
      <c r="K703" s="41" t="s">
        <v>490</v>
      </c>
      <c r="L703" s="33"/>
    </row>
    <row r="704" spans="1:12" ht="30">
      <c r="A704" s="9" t="s">
        <v>5011</v>
      </c>
      <c r="B704" s="9" t="s">
        <v>2488</v>
      </c>
      <c r="C704" s="9" t="s">
        <v>5208</v>
      </c>
      <c r="D704" s="5"/>
      <c r="E704" s="9" t="s">
        <v>4244</v>
      </c>
      <c r="F704" s="9" t="s">
        <v>4878</v>
      </c>
      <c r="G704" s="19">
        <v>4609</v>
      </c>
      <c r="H704" s="29" t="s">
        <v>4163</v>
      </c>
      <c r="I704" s="5" t="s">
        <v>2668</v>
      </c>
      <c r="J704" s="9" t="s">
        <v>2771</v>
      </c>
      <c r="K704" s="39" t="str">
        <f>HYPERLINK("mailto:library@jax.org","library@jax.org")</f>
        <v>library@jax.org</v>
      </c>
      <c r="L704" s="9" t="s">
        <v>2772</v>
      </c>
    </row>
    <row r="705" spans="1:12" ht="30">
      <c r="A705" s="5" t="s">
        <v>3349</v>
      </c>
      <c r="B705" s="5" t="s">
        <v>2488</v>
      </c>
      <c r="C705" s="5" t="s">
        <v>3392</v>
      </c>
      <c r="D705" s="5" t="s">
        <v>1515</v>
      </c>
      <c r="E705" s="5" t="s">
        <v>3390</v>
      </c>
      <c r="F705" s="5" t="s">
        <v>4878</v>
      </c>
      <c r="G705" s="6" t="s">
        <v>3391</v>
      </c>
      <c r="H705" s="5" t="s">
        <v>4168</v>
      </c>
      <c r="I705" s="5" t="s">
        <v>1202</v>
      </c>
      <c r="J705" s="5" t="s">
        <v>1512</v>
      </c>
      <c r="K705" s="7" t="s">
        <v>1513</v>
      </c>
      <c r="L705" s="5" t="s">
        <v>1514</v>
      </c>
    </row>
    <row r="706" spans="1:12" ht="30">
      <c r="A706" s="3" t="s">
        <v>4781</v>
      </c>
      <c r="B706" s="9" t="s">
        <v>2488</v>
      </c>
      <c r="C706" s="3" t="s">
        <v>4782</v>
      </c>
      <c r="D706" s="3" t="s">
        <v>4044</v>
      </c>
      <c r="E706" s="3" t="s">
        <v>4244</v>
      </c>
      <c r="F706" s="3" t="s">
        <v>4878</v>
      </c>
      <c r="G706" s="4" t="s">
        <v>4245</v>
      </c>
      <c r="H706" s="9" t="s">
        <v>4163</v>
      </c>
      <c r="I706" s="5" t="s">
        <v>2668</v>
      </c>
      <c r="J706" s="3" t="s">
        <v>2277</v>
      </c>
      <c r="K706" s="3" t="s">
        <v>4027</v>
      </c>
      <c r="L706" s="3" t="s">
        <v>2419</v>
      </c>
    </row>
    <row r="707" spans="1:12" ht="45">
      <c r="A707" s="5" t="s">
        <v>1602</v>
      </c>
      <c r="B707" s="5" t="s">
        <v>2488</v>
      </c>
      <c r="C707" s="5" t="s">
        <v>4527</v>
      </c>
      <c r="D707" s="5" t="s">
        <v>1495</v>
      </c>
      <c r="E707" s="5" t="s">
        <v>3384</v>
      </c>
      <c r="F707" s="5" t="s">
        <v>4878</v>
      </c>
      <c r="G707" s="6">
        <v>4955</v>
      </c>
      <c r="H707" s="5" t="s">
        <v>4168</v>
      </c>
      <c r="I707" s="5" t="s">
        <v>1202</v>
      </c>
      <c r="J707" s="5" t="s">
        <v>1603</v>
      </c>
      <c r="K707" s="7" t="s">
        <v>1604</v>
      </c>
      <c r="L707" s="7" t="s">
        <v>1494</v>
      </c>
    </row>
    <row r="708" spans="1:12" s="97" customFormat="1" ht="45">
      <c r="A708" s="5" t="s">
        <v>1318</v>
      </c>
      <c r="B708" s="5" t="s">
        <v>2488</v>
      </c>
      <c r="C708" s="5" t="s">
        <v>3701</v>
      </c>
      <c r="D708" s="5" t="s">
        <v>3702</v>
      </c>
      <c r="E708" s="5" t="s">
        <v>4067</v>
      </c>
      <c r="F708" s="5" t="s">
        <v>4878</v>
      </c>
      <c r="G708" s="6" t="s">
        <v>4065</v>
      </c>
      <c r="H708" s="5" t="s">
        <v>3584</v>
      </c>
      <c r="I708" s="6" t="s">
        <v>1204</v>
      </c>
      <c r="J708" s="5"/>
      <c r="K708" s="7" t="s">
        <v>1319</v>
      </c>
      <c r="L708" s="5" t="s">
        <v>1320</v>
      </c>
    </row>
    <row r="709" spans="1:12" ht="30">
      <c r="A709" s="33" t="s">
        <v>3355</v>
      </c>
      <c r="B709" s="33" t="s">
        <v>2488</v>
      </c>
      <c r="C709" s="17" t="s">
        <v>523</v>
      </c>
      <c r="D709" s="17" t="s">
        <v>525</v>
      </c>
      <c r="E709" s="33" t="s">
        <v>3258</v>
      </c>
      <c r="F709" s="33" t="s">
        <v>4878</v>
      </c>
      <c r="G709" s="34" t="s">
        <v>332</v>
      </c>
      <c r="H709" s="33" t="s">
        <v>394</v>
      </c>
      <c r="I709" s="90" t="s">
        <v>1637</v>
      </c>
      <c r="J709" s="46" t="s">
        <v>25</v>
      </c>
      <c r="K709" s="41" t="s">
        <v>524</v>
      </c>
      <c r="L709" s="17"/>
    </row>
    <row r="710" spans="1:12" ht="30">
      <c r="A710" s="9" t="s">
        <v>1150</v>
      </c>
      <c r="B710" s="9" t="s">
        <v>2488</v>
      </c>
      <c r="C710" s="5" t="s">
        <v>1151</v>
      </c>
      <c r="D710" s="9"/>
      <c r="E710" s="9" t="s">
        <v>4790</v>
      </c>
      <c r="F710" s="9" t="s">
        <v>4878</v>
      </c>
      <c r="G710" s="19" t="s">
        <v>3738</v>
      </c>
      <c r="H710" s="9" t="s">
        <v>1106</v>
      </c>
      <c r="I710" s="5" t="s">
        <v>1202</v>
      </c>
      <c r="J710" s="5" t="s">
        <v>1152</v>
      </c>
      <c r="K710" s="7" t="s">
        <v>1153</v>
      </c>
      <c r="L710" s="7" t="s">
        <v>1154</v>
      </c>
    </row>
    <row r="711" spans="1:12" ht="30">
      <c r="A711" s="9" t="s">
        <v>1155</v>
      </c>
      <c r="B711" s="9" t="s">
        <v>2488</v>
      </c>
      <c r="C711" s="9" t="s">
        <v>1156</v>
      </c>
      <c r="D711" s="5"/>
      <c r="E711" s="9" t="s">
        <v>4423</v>
      </c>
      <c r="F711" s="9" t="s">
        <v>4878</v>
      </c>
      <c r="G711" s="19">
        <v>4240</v>
      </c>
      <c r="H711" s="9" t="s">
        <v>1106</v>
      </c>
      <c r="I711" s="5" t="s">
        <v>1202</v>
      </c>
      <c r="J711" s="5" t="s">
        <v>1157</v>
      </c>
      <c r="K711" s="35" t="s">
        <v>1158</v>
      </c>
      <c r="L711" s="18" t="s">
        <v>1159</v>
      </c>
    </row>
    <row r="712" spans="1:12" ht="30">
      <c r="A712" s="9" t="s">
        <v>5261</v>
      </c>
      <c r="B712" s="9" t="s">
        <v>2488</v>
      </c>
      <c r="C712" s="5" t="s">
        <v>5041</v>
      </c>
      <c r="D712" s="5" t="s">
        <v>3082</v>
      </c>
      <c r="E712" s="9" t="s">
        <v>4758</v>
      </c>
      <c r="F712" s="9" t="s">
        <v>4878</v>
      </c>
      <c r="G712" s="19" t="s">
        <v>4759</v>
      </c>
      <c r="H712" s="9" t="s">
        <v>2938</v>
      </c>
      <c r="I712" s="9" t="s">
        <v>2938</v>
      </c>
      <c r="J712" s="5"/>
      <c r="K712" s="7" t="s">
        <v>2859</v>
      </c>
      <c r="L712" s="7" t="s">
        <v>2860</v>
      </c>
    </row>
    <row r="713" spans="1:12" ht="30">
      <c r="A713" s="5" t="s">
        <v>1855</v>
      </c>
      <c r="B713" s="5" t="s">
        <v>2488</v>
      </c>
      <c r="C713" s="5" t="s">
        <v>1856</v>
      </c>
      <c r="D713" s="5"/>
      <c r="E713" s="5" t="s">
        <v>4234</v>
      </c>
      <c r="F713" s="5" t="s">
        <v>4878</v>
      </c>
      <c r="G713" s="6" t="s">
        <v>4235</v>
      </c>
      <c r="H713" s="5" t="s">
        <v>4053</v>
      </c>
      <c r="I713" s="74" t="s">
        <v>726</v>
      </c>
      <c r="J713" s="5" t="s">
        <v>1857</v>
      </c>
      <c r="K713" s="5" t="s">
        <v>1858</v>
      </c>
      <c r="L713" s="5" t="s">
        <v>1859</v>
      </c>
    </row>
    <row r="714" spans="1:12" ht="60">
      <c r="A714" s="5" t="s">
        <v>1863</v>
      </c>
      <c r="B714" s="5" t="s">
        <v>2488</v>
      </c>
      <c r="C714" s="5" t="s">
        <v>4516</v>
      </c>
      <c r="D714" s="5"/>
      <c r="E714" s="5" t="s">
        <v>4835</v>
      </c>
      <c r="F714" s="5" t="s">
        <v>4878</v>
      </c>
      <c r="G714" s="6" t="s">
        <v>4836</v>
      </c>
      <c r="H714" s="5" t="s">
        <v>4053</v>
      </c>
      <c r="I714" s="74" t="s">
        <v>726</v>
      </c>
      <c r="J714" s="5" t="s">
        <v>1864</v>
      </c>
      <c r="K714" s="7" t="s">
        <v>1865</v>
      </c>
      <c r="L714" s="7" t="s">
        <v>1866</v>
      </c>
    </row>
    <row r="715" spans="1:12" ht="30">
      <c r="A715" s="24" t="s">
        <v>1014</v>
      </c>
      <c r="B715" s="25" t="s">
        <v>2488</v>
      </c>
      <c r="C715" s="24" t="s">
        <v>1015</v>
      </c>
      <c r="D715" s="15"/>
      <c r="E715" s="24" t="s">
        <v>4215</v>
      </c>
      <c r="F715" s="24" t="s">
        <v>4878</v>
      </c>
      <c r="G715" s="103" t="s">
        <v>1016</v>
      </c>
      <c r="H715" s="24" t="s">
        <v>3764</v>
      </c>
      <c r="I715" s="88" t="s">
        <v>1202</v>
      </c>
      <c r="J715" s="15"/>
      <c r="K715" s="15"/>
      <c r="L715" s="15"/>
    </row>
    <row r="716" spans="1:12" ht="30">
      <c r="A716" s="5" t="s">
        <v>1867</v>
      </c>
      <c r="B716" s="5" t="s">
        <v>2488</v>
      </c>
      <c r="C716" s="5" t="s">
        <v>1868</v>
      </c>
      <c r="D716" s="109" t="s">
        <v>5329</v>
      </c>
      <c r="E716" s="5" t="s">
        <v>3760</v>
      </c>
      <c r="F716" s="5" t="s">
        <v>4878</v>
      </c>
      <c r="G716" s="6" t="s">
        <v>1869</v>
      </c>
      <c r="H716" s="5" t="s">
        <v>4053</v>
      </c>
      <c r="I716" s="74" t="s">
        <v>726</v>
      </c>
      <c r="J716" s="5" t="s">
        <v>1870</v>
      </c>
      <c r="K716" s="7" t="s">
        <v>1871</v>
      </c>
      <c r="L716" s="5" t="s">
        <v>1986</v>
      </c>
    </row>
    <row r="717" spans="1:12" ht="45">
      <c r="A717" s="23" t="s">
        <v>1309</v>
      </c>
      <c r="B717" s="23" t="s">
        <v>2488</v>
      </c>
      <c r="C717" s="23" t="s">
        <v>1310</v>
      </c>
      <c r="D717" s="5"/>
      <c r="E717" s="5" t="s">
        <v>4083</v>
      </c>
      <c r="F717" s="5" t="s">
        <v>4878</v>
      </c>
      <c r="G717" s="6">
        <v>4009</v>
      </c>
      <c r="H717" s="29" t="s">
        <v>3584</v>
      </c>
      <c r="I717" s="6" t="s">
        <v>1204</v>
      </c>
      <c r="J717" s="5" t="s">
        <v>1311</v>
      </c>
      <c r="K717" s="52" t="str">
        <f>HYPERLINK("mailto:lakes@leamaine.org","lakes@leamaine.org")</f>
        <v>lakes@leamaine.org</v>
      </c>
      <c r="L717" s="52" t="str">
        <f>HYPERLINK("http://www.mainelakes.org/","www.mainelakes.org")</f>
        <v>www.mainelakes.org</v>
      </c>
    </row>
    <row r="718" spans="1:12" ht="30">
      <c r="A718" s="17" t="s">
        <v>3421</v>
      </c>
      <c r="B718" s="17" t="s">
        <v>2488</v>
      </c>
      <c r="C718" s="107" t="s">
        <v>5305</v>
      </c>
      <c r="D718" s="17"/>
      <c r="E718" s="17" t="s">
        <v>4470</v>
      </c>
      <c r="F718" s="17" t="s">
        <v>4878</v>
      </c>
      <c r="G718" s="31" t="s">
        <v>3451</v>
      </c>
      <c r="H718" s="17" t="s">
        <v>668</v>
      </c>
      <c r="I718" s="90" t="s">
        <v>2755</v>
      </c>
      <c r="J718" s="17" t="s">
        <v>563</v>
      </c>
      <c r="K718" s="41" t="s">
        <v>564</v>
      </c>
      <c r="L718" s="17" t="s">
        <v>565</v>
      </c>
    </row>
    <row r="719" spans="1:12" ht="30">
      <c r="A719" s="33" t="s">
        <v>491</v>
      </c>
      <c r="B719" s="33" t="s">
        <v>2488</v>
      </c>
      <c r="C719" s="17" t="s">
        <v>492</v>
      </c>
      <c r="D719" s="33"/>
      <c r="E719" s="33" t="s">
        <v>4273</v>
      </c>
      <c r="F719" s="33" t="s">
        <v>4878</v>
      </c>
      <c r="G719" s="34" t="s">
        <v>480</v>
      </c>
      <c r="H719" s="33" t="s">
        <v>599</v>
      </c>
      <c r="I719" s="79" t="s">
        <v>49</v>
      </c>
      <c r="J719" s="17" t="s">
        <v>493</v>
      </c>
      <c r="K719" s="41" t="s">
        <v>494</v>
      </c>
      <c r="L719" s="41" t="s">
        <v>495</v>
      </c>
    </row>
    <row r="720" spans="1:12" ht="30">
      <c r="A720" s="3" t="s">
        <v>3221</v>
      </c>
      <c r="B720" s="3" t="s">
        <v>2488</v>
      </c>
      <c r="C720" s="3" t="s">
        <v>3305</v>
      </c>
      <c r="E720" s="3" t="s">
        <v>4667</v>
      </c>
      <c r="F720" s="9" t="s">
        <v>4878</v>
      </c>
      <c r="G720" s="4" t="s">
        <v>3306</v>
      </c>
      <c r="H720" s="78" t="s">
        <v>394</v>
      </c>
      <c r="I720" s="78" t="s">
        <v>1637</v>
      </c>
    </row>
    <row r="721" spans="1:12" ht="30">
      <c r="A721" s="17" t="s">
        <v>3218</v>
      </c>
      <c r="B721" s="17" t="s">
        <v>2488</v>
      </c>
      <c r="C721" s="17" t="s">
        <v>4978</v>
      </c>
      <c r="D721" s="17" t="s">
        <v>530</v>
      </c>
      <c r="E721" s="32" t="s">
        <v>3304</v>
      </c>
      <c r="F721" s="32" t="s">
        <v>4878</v>
      </c>
      <c r="G721" s="31">
        <v>4456</v>
      </c>
      <c r="H721" s="33" t="s">
        <v>394</v>
      </c>
      <c r="I721" s="90" t="s">
        <v>1637</v>
      </c>
      <c r="J721" s="17" t="s">
        <v>528</v>
      </c>
      <c r="K721" s="41" t="s">
        <v>529</v>
      </c>
      <c r="L721" s="17"/>
    </row>
    <row r="722" spans="1:12" ht="30">
      <c r="A722" s="24" t="s">
        <v>3676</v>
      </c>
      <c r="B722" s="25" t="s">
        <v>2488</v>
      </c>
      <c r="C722" s="24" t="s">
        <v>5097</v>
      </c>
      <c r="D722" s="15"/>
      <c r="E722" s="24" t="s">
        <v>4215</v>
      </c>
      <c r="F722" s="24" t="s">
        <v>4878</v>
      </c>
      <c r="G722" s="103" t="s">
        <v>1017</v>
      </c>
      <c r="H722" s="24" t="s">
        <v>3764</v>
      </c>
      <c r="I722" s="88" t="s">
        <v>1202</v>
      </c>
      <c r="J722" s="15"/>
      <c r="K722" s="15"/>
      <c r="L722" s="15"/>
    </row>
    <row r="723" spans="1:12" ht="30">
      <c r="A723" s="77" t="s">
        <v>5276</v>
      </c>
      <c r="B723" s="23" t="s">
        <v>2488</v>
      </c>
      <c r="C723" s="23" t="s">
        <v>4422</v>
      </c>
      <c r="D723" s="5"/>
      <c r="E723" s="23" t="s">
        <v>4423</v>
      </c>
      <c r="F723" s="9" t="s">
        <v>4878</v>
      </c>
      <c r="G723" s="44">
        <v>4241</v>
      </c>
      <c r="H723" s="9" t="s">
        <v>1106</v>
      </c>
      <c r="I723" s="5" t="s">
        <v>1202</v>
      </c>
      <c r="J723" s="5" t="s">
        <v>1147</v>
      </c>
      <c r="K723" s="5" t="s">
        <v>1148</v>
      </c>
      <c r="L723" s="18" t="s">
        <v>1201</v>
      </c>
    </row>
    <row r="724" spans="1:12" ht="30">
      <c r="A724" s="9" t="s">
        <v>3839</v>
      </c>
      <c r="B724" s="9" t="s">
        <v>2488</v>
      </c>
      <c r="C724" s="9" t="s">
        <v>1162</v>
      </c>
      <c r="D724" s="5"/>
      <c r="E724" s="9" t="s">
        <v>4423</v>
      </c>
      <c r="F724" s="9" t="s">
        <v>4878</v>
      </c>
      <c r="G724" s="19" t="s">
        <v>4424</v>
      </c>
      <c r="H724" s="9" t="s">
        <v>1106</v>
      </c>
      <c r="I724" s="5" t="s">
        <v>1202</v>
      </c>
      <c r="J724" s="5" t="s">
        <v>1163</v>
      </c>
      <c r="K724" s="7" t="s">
        <v>1164</v>
      </c>
      <c r="L724" s="5" t="s">
        <v>1165</v>
      </c>
    </row>
    <row r="725" spans="1:12" ht="45">
      <c r="A725" s="5" t="s">
        <v>1989</v>
      </c>
      <c r="B725" s="5" t="s">
        <v>2488</v>
      </c>
      <c r="C725" s="5" t="s">
        <v>1990</v>
      </c>
      <c r="D725" s="5"/>
      <c r="E725" s="5" t="s">
        <v>4051</v>
      </c>
      <c r="F725" s="5" t="s">
        <v>4878</v>
      </c>
      <c r="G725" s="6">
        <v>4048</v>
      </c>
      <c r="H725" s="5" t="s">
        <v>4053</v>
      </c>
      <c r="I725" s="74" t="s">
        <v>726</v>
      </c>
      <c r="J725" s="5"/>
      <c r="K725" s="5" t="s">
        <v>1991</v>
      </c>
      <c r="L725" s="5" t="s">
        <v>1992</v>
      </c>
    </row>
    <row r="726" spans="1:12" ht="45">
      <c r="A726" s="33" t="s">
        <v>3222</v>
      </c>
      <c r="B726" s="33" t="s">
        <v>2488</v>
      </c>
      <c r="C726" s="33" t="s">
        <v>3307</v>
      </c>
      <c r="E726" s="33" t="s">
        <v>4110</v>
      </c>
      <c r="F726" s="33" t="s">
        <v>4878</v>
      </c>
      <c r="G726" s="34" t="s">
        <v>3308</v>
      </c>
      <c r="H726" s="33" t="s">
        <v>394</v>
      </c>
      <c r="I726" s="90" t="s">
        <v>1637</v>
      </c>
      <c r="J726" s="17" t="s">
        <v>536</v>
      </c>
      <c r="K726" s="41" t="s">
        <v>537</v>
      </c>
      <c r="L726" s="41" t="s">
        <v>538</v>
      </c>
    </row>
    <row r="727" spans="1:12" ht="30">
      <c r="A727" s="9" t="s">
        <v>1170</v>
      </c>
      <c r="B727" s="9" t="s">
        <v>2488</v>
      </c>
      <c r="C727" s="9" t="s">
        <v>1171</v>
      </c>
      <c r="D727" s="5"/>
      <c r="E727" s="9" t="s">
        <v>3690</v>
      </c>
      <c r="F727" s="9" t="s">
        <v>4878</v>
      </c>
      <c r="G727" s="19" t="s">
        <v>1172</v>
      </c>
      <c r="H727" s="9" t="s">
        <v>1106</v>
      </c>
      <c r="I727" s="5" t="s">
        <v>1202</v>
      </c>
      <c r="J727" s="5"/>
      <c r="K727" s="5"/>
      <c r="L727" s="5"/>
    </row>
    <row r="728" spans="1:12" ht="45">
      <c r="A728" s="9" t="s">
        <v>3016</v>
      </c>
      <c r="B728" s="9" t="s">
        <v>2488</v>
      </c>
      <c r="C728" s="9" t="s">
        <v>3188</v>
      </c>
      <c r="D728" s="5"/>
      <c r="E728" s="9" t="s">
        <v>4045</v>
      </c>
      <c r="F728" s="9" t="s">
        <v>4878</v>
      </c>
      <c r="G728" s="19" t="s">
        <v>3189</v>
      </c>
      <c r="H728" s="9" t="s">
        <v>1639</v>
      </c>
      <c r="I728" s="74" t="s">
        <v>49</v>
      </c>
      <c r="J728" s="5" t="s">
        <v>1669</v>
      </c>
      <c r="K728" s="7" t="s">
        <v>1670</v>
      </c>
      <c r="L728" s="5" t="s">
        <v>1671</v>
      </c>
    </row>
    <row r="729" spans="1:12" ht="30">
      <c r="A729" s="9" t="s">
        <v>1282</v>
      </c>
      <c r="B729" s="9" t="s">
        <v>2488</v>
      </c>
      <c r="C729" s="9" t="s">
        <v>105</v>
      </c>
      <c r="D729" s="109" t="s">
        <v>5205</v>
      </c>
      <c r="E729" s="9" t="s">
        <v>4664</v>
      </c>
      <c r="F729" s="9" t="s">
        <v>4878</v>
      </c>
      <c r="G729" s="19" t="s">
        <v>1283</v>
      </c>
      <c r="H729" s="9" t="s">
        <v>1106</v>
      </c>
      <c r="I729" s="5" t="s">
        <v>1202</v>
      </c>
      <c r="J729" s="9" t="s">
        <v>1284</v>
      </c>
      <c r="K729" s="39" t="s">
        <v>1285</v>
      </c>
      <c r="L729" s="39" t="s">
        <v>1286</v>
      </c>
    </row>
    <row r="730" spans="1:12" ht="45">
      <c r="A730" s="9" t="s">
        <v>2917</v>
      </c>
      <c r="B730" s="9" t="s">
        <v>2488</v>
      </c>
      <c r="C730" s="9" t="s">
        <v>2968</v>
      </c>
      <c r="D730" s="5"/>
      <c r="E730" s="9" t="s">
        <v>2969</v>
      </c>
      <c r="F730" s="9" t="s">
        <v>4878</v>
      </c>
      <c r="G730" s="19" t="s">
        <v>2970</v>
      </c>
      <c r="H730" s="9" t="s">
        <v>2938</v>
      </c>
      <c r="I730" s="9" t="s">
        <v>2938</v>
      </c>
      <c r="J730" s="5" t="s">
        <v>2902</v>
      </c>
      <c r="K730" s="7" t="s">
        <v>2903</v>
      </c>
      <c r="L730" s="7" t="s">
        <v>2904</v>
      </c>
    </row>
    <row r="731" spans="1:12" ht="30">
      <c r="A731" s="5" t="s">
        <v>1997</v>
      </c>
      <c r="B731" s="5" t="s">
        <v>2488</v>
      </c>
      <c r="C731" s="5" t="s">
        <v>1998</v>
      </c>
      <c r="D731" s="5"/>
      <c r="E731" s="5" t="s">
        <v>4666</v>
      </c>
      <c r="F731" s="5" t="s">
        <v>4878</v>
      </c>
      <c r="G731" s="6" t="s">
        <v>1999</v>
      </c>
      <c r="H731" s="5" t="s">
        <v>4053</v>
      </c>
      <c r="I731" s="74" t="s">
        <v>726</v>
      </c>
      <c r="J731" s="5" t="s">
        <v>2000</v>
      </c>
      <c r="K731" s="5" t="s">
        <v>2001</v>
      </c>
      <c r="L731" s="5" t="s">
        <v>2002</v>
      </c>
    </row>
    <row r="732" spans="1:12" ht="30">
      <c r="A732" s="15" t="s">
        <v>3694</v>
      </c>
      <c r="B732" s="3" t="s">
        <v>2488</v>
      </c>
      <c r="C732" s="48" t="s">
        <v>3695</v>
      </c>
      <c r="D732" s="15" t="s">
        <v>4958</v>
      </c>
      <c r="E732" s="48" t="s">
        <v>4320</v>
      </c>
      <c r="F732" s="48" t="s">
        <v>4878</v>
      </c>
      <c r="G732" s="6">
        <v>4224</v>
      </c>
      <c r="H732" s="28" t="s">
        <v>3764</v>
      </c>
      <c r="I732" s="88" t="s">
        <v>1202</v>
      </c>
      <c r="J732" s="27"/>
      <c r="K732" s="27"/>
      <c r="L732" s="27"/>
    </row>
    <row r="733" spans="1:12" ht="30">
      <c r="A733" s="33" t="s">
        <v>3208</v>
      </c>
      <c r="B733" s="33" t="s">
        <v>2488</v>
      </c>
      <c r="C733" s="33" t="s">
        <v>3288</v>
      </c>
      <c r="D733" s="17"/>
      <c r="E733" s="33" t="s">
        <v>3287</v>
      </c>
      <c r="F733" s="33" t="s">
        <v>4878</v>
      </c>
      <c r="G733" s="34" t="s">
        <v>539</v>
      </c>
      <c r="H733" s="33" t="s">
        <v>394</v>
      </c>
      <c r="I733" s="90" t="s">
        <v>1637</v>
      </c>
      <c r="J733" s="17" t="s">
        <v>540</v>
      </c>
      <c r="K733" s="17"/>
      <c r="L733" s="17"/>
    </row>
    <row r="734" spans="1:12">
      <c r="A734" s="9" t="s">
        <v>5265</v>
      </c>
      <c r="B734" s="9" t="s">
        <v>2488</v>
      </c>
      <c r="C734" s="9" t="s">
        <v>2948</v>
      </c>
      <c r="D734" s="5"/>
      <c r="E734" s="9" t="s">
        <v>4259</v>
      </c>
      <c r="F734" s="9" t="s">
        <v>4878</v>
      </c>
      <c r="G734" s="19" t="s">
        <v>4260</v>
      </c>
      <c r="H734" s="9" t="s">
        <v>2938</v>
      </c>
      <c r="I734" s="9" t="s">
        <v>2938</v>
      </c>
      <c r="J734" s="9" t="s">
        <v>2863</v>
      </c>
      <c r="K734" s="36" t="s">
        <v>2999</v>
      </c>
      <c r="L734" s="36" t="s">
        <v>3000</v>
      </c>
    </row>
    <row r="735" spans="1:12" ht="30">
      <c r="A735" s="33" t="s">
        <v>3696</v>
      </c>
      <c r="B735" s="33" t="s">
        <v>2488</v>
      </c>
      <c r="C735" s="33" t="s">
        <v>3697</v>
      </c>
      <c r="D735" s="33"/>
      <c r="E735" s="33" t="s">
        <v>4584</v>
      </c>
      <c r="F735" s="33" t="s">
        <v>4878</v>
      </c>
      <c r="G735" s="34" t="s">
        <v>496</v>
      </c>
      <c r="H735" s="33" t="s">
        <v>599</v>
      </c>
      <c r="I735" s="79" t="s">
        <v>49</v>
      </c>
      <c r="J735" s="17" t="s">
        <v>497</v>
      </c>
      <c r="K735" s="41" t="s">
        <v>498</v>
      </c>
      <c r="L735" s="41" t="s">
        <v>499</v>
      </c>
    </row>
    <row r="736" spans="1:12" ht="75">
      <c r="A736" s="5" t="s">
        <v>1315</v>
      </c>
      <c r="B736" s="5" t="s">
        <v>2488</v>
      </c>
      <c r="C736" s="5" t="s">
        <v>3698</v>
      </c>
      <c r="D736" s="5"/>
      <c r="E736" s="5" t="s">
        <v>4067</v>
      </c>
      <c r="F736" s="5" t="s">
        <v>4878</v>
      </c>
      <c r="G736" s="6" t="s">
        <v>4101</v>
      </c>
      <c r="H736" s="5" t="s">
        <v>3584</v>
      </c>
      <c r="I736" s="6" t="s">
        <v>1204</v>
      </c>
      <c r="J736" s="5"/>
      <c r="K736" s="7" t="s">
        <v>1316</v>
      </c>
      <c r="L736" s="7" t="s">
        <v>1317</v>
      </c>
    </row>
    <row r="737" spans="1:12">
      <c r="A737" s="9" t="s">
        <v>3699</v>
      </c>
      <c r="B737" s="9" t="s">
        <v>2488</v>
      </c>
      <c r="C737" s="9" t="s">
        <v>3700</v>
      </c>
      <c r="D737" s="9"/>
      <c r="E737" s="9" t="s">
        <v>4796</v>
      </c>
      <c r="F737" s="9" t="s">
        <v>4878</v>
      </c>
      <c r="G737" s="19">
        <v>4605</v>
      </c>
      <c r="H737" s="81" t="s">
        <v>4163</v>
      </c>
      <c r="I737" s="81" t="s">
        <v>2668</v>
      </c>
      <c r="J737" s="19"/>
      <c r="K737" s="19"/>
      <c r="L737" s="19"/>
    </row>
    <row r="738" spans="1:12" ht="30">
      <c r="A738" s="5" t="s">
        <v>1589</v>
      </c>
      <c r="B738" s="5" t="s">
        <v>2488</v>
      </c>
      <c r="C738" s="5" t="s">
        <v>3703</v>
      </c>
      <c r="D738" s="5"/>
      <c r="E738" s="5" t="s">
        <v>3704</v>
      </c>
      <c r="F738" s="5" t="s">
        <v>4878</v>
      </c>
      <c r="G738" s="6" t="s">
        <v>1321</v>
      </c>
      <c r="H738" s="5" t="s">
        <v>3584</v>
      </c>
      <c r="I738" s="87" t="s">
        <v>1202</v>
      </c>
      <c r="J738" s="5"/>
      <c r="K738" s="5"/>
      <c r="L738" s="5"/>
    </row>
    <row r="739" spans="1:12" ht="45">
      <c r="A739" s="9" t="s">
        <v>3018</v>
      </c>
      <c r="B739" s="5" t="s">
        <v>2488</v>
      </c>
      <c r="C739" s="9" t="s">
        <v>103</v>
      </c>
      <c r="E739" s="9" t="s">
        <v>4045</v>
      </c>
      <c r="F739" s="9" t="s">
        <v>4878</v>
      </c>
      <c r="G739" s="19">
        <v>4333</v>
      </c>
      <c r="H739" s="9" t="s">
        <v>1639</v>
      </c>
      <c r="I739" s="74" t="s">
        <v>49</v>
      </c>
      <c r="J739" s="9" t="s">
        <v>1677</v>
      </c>
      <c r="K739" s="39"/>
      <c r="L739" s="39" t="s">
        <v>1678</v>
      </c>
    </row>
    <row r="740" spans="1:12">
      <c r="A740" s="9" t="s">
        <v>3706</v>
      </c>
      <c r="B740" s="9" t="s">
        <v>2488</v>
      </c>
      <c r="C740" s="9" t="s">
        <v>3707</v>
      </c>
      <c r="D740" s="9" t="s">
        <v>3708</v>
      </c>
      <c r="E740" s="9" t="s">
        <v>4194</v>
      </c>
      <c r="F740" s="9" t="s">
        <v>4878</v>
      </c>
      <c r="G740" s="19">
        <v>4015</v>
      </c>
      <c r="H740" s="81" t="s">
        <v>3584</v>
      </c>
      <c r="I740" s="81" t="s">
        <v>1204</v>
      </c>
      <c r="J740" s="19"/>
      <c r="K740" s="19"/>
      <c r="L740" s="19"/>
    </row>
    <row r="741" spans="1:12" ht="45">
      <c r="A741" s="9" t="s">
        <v>3020</v>
      </c>
      <c r="B741" s="9" t="s">
        <v>2488</v>
      </c>
      <c r="C741" s="9" t="s">
        <v>3193</v>
      </c>
      <c r="D741" s="5"/>
      <c r="E741" s="9" t="s">
        <v>4045</v>
      </c>
      <c r="F741" s="9" t="s">
        <v>4878</v>
      </c>
      <c r="G741" s="19">
        <v>4330</v>
      </c>
      <c r="H741" s="9" t="s">
        <v>1639</v>
      </c>
      <c r="I741" s="74" t="s">
        <v>49</v>
      </c>
      <c r="J741" s="9" t="s">
        <v>1679</v>
      </c>
      <c r="K741" s="39"/>
      <c r="L741" s="5"/>
    </row>
    <row r="742" spans="1:12" ht="45">
      <c r="A742" s="9" t="s">
        <v>3042</v>
      </c>
      <c r="B742" s="5" t="s">
        <v>2488</v>
      </c>
      <c r="C742" s="9" t="s">
        <v>3102</v>
      </c>
      <c r="D742" s="5"/>
      <c r="E742" s="9" t="s">
        <v>4643</v>
      </c>
      <c r="F742" s="29" t="s">
        <v>4878</v>
      </c>
      <c r="G742" s="19">
        <v>4901</v>
      </c>
      <c r="H742" s="29" t="s">
        <v>1639</v>
      </c>
      <c r="I742" s="74" t="s">
        <v>49</v>
      </c>
      <c r="J742" s="9" t="s">
        <v>1680</v>
      </c>
      <c r="K742" s="39" t="str">
        <f>HYPERLINK("mailto:cora.damon@mainegeneral.org","cora.damon@mainegeneral.org")</f>
        <v>cora.damon@mainegeneral.org</v>
      </c>
      <c r="L742" s="5" t="s">
        <v>1681</v>
      </c>
    </row>
    <row r="743" spans="1:12" ht="45">
      <c r="A743" s="9" t="s">
        <v>3021</v>
      </c>
      <c r="B743" s="9" t="s">
        <v>2488</v>
      </c>
      <c r="C743" s="9" t="s">
        <v>3194</v>
      </c>
      <c r="D743" s="9" t="s">
        <v>3195</v>
      </c>
      <c r="E743" s="9" t="s">
        <v>4045</v>
      </c>
      <c r="F743" s="9" t="s">
        <v>4878</v>
      </c>
      <c r="G743" s="19">
        <v>4333</v>
      </c>
      <c r="H743" s="9" t="s">
        <v>1639</v>
      </c>
      <c r="I743" s="74" t="s">
        <v>49</v>
      </c>
      <c r="J743" s="9" t="s">
        <v>1688</v>
      </c>
      <c r="K743" s="39" t="str">
        <f>HYPERLINK("mailto:lawlib.reference@legislature.maine.gov","lawlib.reference@legislature.maine.gov")</f>
        <v>lawlib.reference@legislature.maine.gov</v>
      </c>
      <c r="L743" s="39" t="s">
        <v>1689</v>
      </c>
    </row>
    <row r="744" spans="1:12" ht="45">
      <c r="A744" s="29" t="s">
        <v>4656</v>
      </c>
      <c r="B744" s="29" t="s">
        <v>2488</v>
      </c>
      <c r="C744" s="29" t="s">
        <v>4807</v>
      </c>
      <c r="D744" s="5"/>
      <c r="E744" s="29" t="s">
        <v>4045</v>
      </c>
      <c r="F744" s="29" t="s">
        <v>4878</v>
      </c>
      <c r="G744" s="37">
        <v>4330</v>
      </c>
      <c r="H744" s="9" t="s">
        <v>1639</v>
      </c>
      <c r="I744" s="74" t="s">
        <v>49</v>
      </c>
      <c r="J744" s="29" t="s">
        <v>1690</v>
      </c>
      <c r="K744" s="29" t="s">
        <v>1691</v>
      </c>
      <c r="L744" s="5" t="s">
        <v>1692</v>
      </c>
    </row>
    <row r="745" spans="1:12" ht="45">
      <c r="A745" s="5" t="s">
        <v>5081</v>
      </c>
      <c r="B745" s="5" t="s">
        <v>2488</v>
      </c>
      <c r="C745" s="5" t="s">
        <v>5122</v>
      </c>
      <c r="D745" s="5"/>
      <c r="E745" s="5" t="s">
        <v>4108</v>
      </c>
      <c r="F745" s="29" t="s">
        <v>4878</v>
      </c>
      <c r="G745" s="6">
        <v>4864</v>
      </c>
      <c r="H745" s="5" t="s">
        <v>4093</v>
      </c>
      <c r="I745" s="5" t="s">
        <v>2755</v>
      </c>
      <c r="J745" s="5" t="s">
        <v>2825</v>
      </c>
      <c r="K745" s="7" t="s">
        <v>2826</v>
      </c>
      <c r="L745" s="7" t="s">
        <v>2827</v>
      </c>
    </row>
    <row r="746" spans="1:12" ht="30">
      <c r="A746" s="5" t="s">
        <v>3718</v>
      </c>
      <c r="B746" s="5" t="s">
        <v>2488</v>
      </c>
      <c r="C746" s="5" t="s">
        <v>3371</v>
      </c>
      <c r="D746" s="5" t="s">
        <v>3378</v>
      </c>
      <c r="E746" s="5" t="s">
        <v>4578</v>
      </c>
      <c r="F746" s="5" t="s">
        <v>4878</v>
      </c>
      <c r="G746" s="6">
        <v>4938</v>
      </c>
      <c r="H746" s="29" t="s">
        <v>4168</v>
      </c>
      <c r="I746" s="5" t="s">
        <v>1202</v>
      </c>
      <c r="J746" s="5" t="s">
        <v>1565</v>
      </c>
      <c r="K746" s="52" t="str">
        <f>HYPERLINK("mailto:froberts@maine.edu","froberts@maine.edu")</f>
        <v>froberts@maine.edu</v>
      </c>
      <c r="L746" s="5" t="s">
        <v>1566</v>
      </c>
    </row>
    <row r="747" spans="1:12" ht="45">
      <c r="A747" s="3" t="s">
        <v>4267</v>
      </c>
      <c r="B747" s="3" t="s">
        <v>2488</v>
      </c>
      <c r="C747" s="3" t="s">
        <v>4268</v>
      </c>
      <c r="D747" s="3" t="s">
        <v>4044</v>
      </c>
      <c r="E747" s="3" t="s">
        <v>4269</v>
      </c>
      <c r="F747" s="3" t="s">
        <v>4878</v>
      </c>
      <c r="G747" s="4" t="s">
        <v>4270</v>
      </c>
      <c r="H747" s="77" t="s">
        <v>599</v>
      </c>
      <c r="I747" s="77" t="s">
        <v>49</v>
      </c>
      <c r="J747" s="3" t="s">
        <v>2156</v>
      </c>
      <c r="K747" s="3" t="s">
        <v>2138</v>
      </c>
      <c r="L747" s="3" t="s">
        <v>2340</v>
      </c>
    </row>
    <row r="748" spans="1:12" ht="45">
      <c r="A748" s="9" t="s">
        <v>2912</v>
      </c>
      <c r="B748" s="9" t="s">
        <v>2488</v>
      </c>
      <c r="C748" s="9" t="s">
        <v>2961</v>
      </c>
      <c r="D748" s="5"/>
      <c r="E748" s="9" t="s">
        <v>4309</v>
      </c>
      <c r="F748" s="9" t="s">
        <v>4878</v>
      </c>
      <c r="G748" s="19" t="s">
        <v>4310</v>
      </c>
      <c r="H748" s="9" t="s">
        <v>2938</v>
      </c>
      <c r="I748" s="9" t="s">
        <v>2938</v>
      </c>
      <c r="J748" s="5" t="s">
        <v>3010</v>
      </c>
      <c r="K748" s="7" t="s">
        <v>3011</v>
      </c>
      <c r="L748" s="7" t="s">
        <v>3012</v>
      </c>
    </row>
    <row r="749" spans="1:12" ht="45">
      <c r="A749" s="9" t="s">
        <v>3044</v>
      </c>
      <c r="B749" s="9" t="s">
        <v>2488</v>
      </c>
      <c r="C749" s="9" t="s">
        <v>3105</v>
      </c>
      <c r="D749" s="9" t="s">
        <v>3106</v>
      </c>
      <c r="E749" s="9" t="s">
        <v>4643</v>
      </c>
      <c r="F749" s="29" t="s">
        <v>4878</v>
      </c>
      <c r="G749" s="19">
        <v>4901</v>
      </c>
      <c r="H749" s="29" t="s">
        <v>1639</v>
      </c>
      <c r="I749" s="74" t="s">
        <v>49</v>
      </c>
      <c r="J749" s="5" t="s">
        <v>1816</v>
      </c>
      <c r="K749" s="5" t="s">
        <v>1817</v>
      </c>
      <c r="L749" s="7" t="s">
        <v>1818</v>
      </c>
    </row>
    <row r="750" spans="1:12" ht="60">
      <c r="A750" s="5" t="s">
        <v>3904</v>
      </c>
      <c r="B750" s="29" t="s">
        <v>2488</v>
      </c>
      <c r="C750" s="74" t="s">
        <v>2003</v>
      </c>
      <c r="D750" s="5"/>
      <c r="E750" s="5" t="s">
        <v>3675</v>
      </c>
      <c r="F750" s="29" t="s">
        <v>4878</v>
      </c>
      <c r="G750" s="6">
        <v>4027</v>
      </c>
      <c r="H750" s="5" t="s">
        <v>4053</v>
      </c>
      <c r="I750" s="74" t="s">
        <v>726</v>
      </c>
      <c r="J750" s="5" t="s">
        <v>2004</v>
      </c>
      <c r="K750" s="5" t="s">
        <v>2005</v>
      </c>
      <c r="L750" s="5" t="s">
        <v>2006</v>
      </c>
    </row>
    <row r="751" spans="1:12" ht="30">
      <c r="A751" s="5" t="s">
        <v>5073</v>
      </c>
      <c r="B751" s="5" t="s">
        <v>2488</v>
      </c>
      <c r="C751" s="5" t="s">
        <v>5113</v>
      </c>
      <c r="D751" s="5"/>
      <c r="E751" s="5" t="s">
        <v>5114</v>
      </c>
      <c r="F751" s="5" t="s">
        <v>4878</v>
      </c>
      <c r="G751" s="6" t="s">
        <v>5115</v>
      </c>
      <c r="H751" s="5" t="s">
        <v>4093</v>
      </c>
      <c r="I751" s="5" t="s">
        <v>2755</v>
      </c>
      <c r="J751" s="5" t="s">
        <v>2153</v>
      </c>
      <c r="K751" s="52" t="str">
        <f>HYPERLINK("mailto:pkahn@penbayhealthcareorg","pkahn@penbayhealthcareorg")</f>
        <v>pkahn@penbayhealthcareorg</v>
      </c>
      <c r="L751" s="52" t="str">
        <f>HYPERLINK("http://www.pbmc.org/library","www.pbmc.org/library")</f>
        <v>www.pbmc.org/library</v>
      </c>
    </row>
    <row r="752" spans="1:12" ht="45">
      <c r="A752" s="5" t="s">
        <v>3722</v>
      </c>
      <c r="B752" s="5" t="s">
        <v>2488</v>
      </c>
      <c r="C752" s="5" t="s">
        <v>3723</v>
      </c>
      <c r="D752" s="5" t="s">
        <v>3724</v>
      </c>
      <c r="E752" s="5" t="s">
        <v>4179</v>
      </c>
      <c r="F752" s="5" t="s">
        <v>4878</v>
      </c>
      <c r="G752" s="6">
        <v>4072</v>
      </c>
      <c r="H752" s="5" t="s">
        <v>4053</v>
      </c>
      <c r="I752" s="74" t="s">
        <v>726</v>
      </c>
      <c r="J752" s="5"/>
      <c r="K752" s="5"/>
      <c r="L752" s="5" t="s">
        <v>2007</v>
      </c>
    </row>
    <row r="753" spans="1:12" ht="30">
      <c r="A753" s="33" t="s">
        <v>3223</v>
      </c>
      <c r="B753" s="33" t="s">
        <v>2488</v>
      </c>
      <c r="C753" s="33" t="s">
        <v>3309</v>
      </c>
      <c r="D753" s="33" t="s">
        <v>4445</v>
      </c>
      <c r="E753" s="33" t="s">
        <v>3310</v>
      </c>
      <c r="F753" s="33" t="s">
        <v>4878</v>
      </c>
      <c r="G753" s="34">
        <v>4459</v>
      </c>
      <c r="H753" s="32" t="s">
        <v>394</v>
      </c>
      <c r="I753" s="90" t="s">
        <v>1637</v>
      </c>
      <c r="J753" s="17" t="s">
        <v>543</v>
      </c>
      <c r="K753" s="17"/>
      <c r="L753" s="17"/>
    </row>
    <row r="754" spans="1:12" ht="30">
      <c r="A754" s="10" t="s">
        <v>2529</v>
      </c>
      <c r="B754" s="11" t="s">
        <v>2488</v>
      </c>
      <c r="C754" s="10" t="s">
        <v>2530</v>
      </c>
      <c r="D754" s="9"/>
      <c r="E754" s="10" t="s">
        <v>4936</v>
      </c>
      <c r="F754" s="10" t="s">
        <v>4878</v>
      </c>
      <c r="G754" s="12" t="s">
        <v>4937</v>
      </c>
      <c r="H754" s="4" t="s">
        <v>4380</v>
      </c>
      <c r="I754" s="4" t="s">
        <v>2668</v>
      </c>
      <c r="J754" s="9"/>
      <c r="K754" s="13" t="s">
        <v>2531</v>
      </c>
      <c r="L754" s="14" t="s">
        <v>2532</v>
      </c>
    </row>
    <row r="755" spans="1:12" ht="30">
      <c r="A755" s="5" t="s">
        <v>2008</v>
      </c>
      <c r="B755" s="5" t="s">
        <v>2488</v>
      </c>
      <c r="C755" s="109" t="s">
        <v>4760</v>
      </c>
      <c r="D755" s="5"/>
      <c r="E755" s="5" t="s">
        <v>4256</v>
      </c>
      <c r="F755" s="5" t="s">
        <v>4878</v>
      </c>
      <c r="G755" s="6" t="s">
        <v>4345</v>
      </c>
      <c r="H755" s="5" t="s">
        <v>4053</v>
      </c>
      <c r="I755" s="74" t="s">
        <v>726</v>
      </c>
      <c r="J755" s="5" t="s">
        <v>1795</v>
      </c>
      <c r="K755" s="7" t="s">
        <v>2009</v>
      </c>
      <c r="L755" s="5" t="s">
        <v>2010</v>
      </c>
    </row>
    <row r="756" spans="1:12" ht="30">
      <c r="A756" s="17" t="s">
        <v>3427</v>
      </c>
      <c r="B756" s="17" t="s">
        <v>2488</v>
      </c>
      <c r="C756" s="17" t="s">
        <v>3463</v>
      </c>
      <c r="D756" s="17" t="s">
        <v>3464</v>
      </c>
      <c r="E756" s="17" t="s">
        <v>3461</v>
      </c>
      <c r="F756" s="32" t="s">
        <v>4878</v>
      </c>
      <c r="G756" s="31">
        <v>4086</v>
      </c>
      <c r="H756" s="17" t="s">
        <v>668</v>
      </c>
      <c r="I756" s="90" t="s">
        <v>882</v>
      </c>
      <c r="J756" s="17" t="s">
        <v>696</v>
      </c>
      <c r="K756" s="47" t="str">
        <f>HYPERLINK("mailto:ddorr@mcteaguehigbee.com","ddorr@mcteaguehigbee.com")</f>
        <v>ddorr@mcteaguehigbee.com</v>
      </c>
      <c r="L756" s="47"/>
    </row>
    <row r="757" spans="1:12" ht="30">
      <c r="A757" s="9" t="s">
        <v>3728</v>
      </c>
      <c r="B757" s="9" t="s">
        <v>2488</v>
      </c>
      <c r="C757" s="105" t="s">
        <v>5339</v>
      </c>
      <c r="D757" s="5"/>
      <c r="E757" s="9" t="s">
        <v>3705</v>
      </c>
      <c r="F757" s="9" t="s">
        <v>4878</v>
      </c>
      <c r="G757" s="19" t="s">
        <v>1292</v>
      </c>
      <c r="H757" s="9" t="s">
        <v>1106</v>
      </c>
      <c r="I757" s="74" t="s">
        <v>1202</v>
      </c>
      <c r="J757" s="5"/>
      <c r="K757" s="5" t="s">
        <v>1293</v>
      </c>
      <c r="L757" s="5" t="s">
        <v>1294</v>
      </c>
    </row>
    <row r="758" spans="1:12" ht="45">
      <c r="A758" s="5" t="s">
        <v>3729</v>
      </c>
      <c r="B758" s="5" t="s">
        <v>2488</v>
      </c>
      <c r="C758" s="5" t="s">
        <v>3730</v>
      </c>
      <c r="D758" s="5"/>
      <c r="E758" s="5" t="s">
        <v>4067</v>
      </c>
      <c r="F758" s="5" t="s">
        <v>4878</v>
      </c>
      <c r="G758" s="6">
        <v>4101</v>
      </c>
      <c r="H758" s="74" t="s">
        <v>3584</v>
      </c>
      <c r="I758" s="6" t="s">
        <v>1204</v>
      </c>
      <c r="J758" s="5" t="s">
        <v>1416</v>
      </c>
      <c r="K758" s="52" t="str">
        <f>HYPERLINK("mailto:marjorie@maine.edu","marjorie@maine.edu")</f>
        <v>marjorie@maine.edu</v>
      </c>
      <c r="L758" s="5"/>
    </row>
    <row r="759" spans="1:12" ht="45">
      <c r="A759" s="74" t="s">
        <v>1417</v>
      </c>
      <c r="B759" s="5" t="s">
        <v>2488</v>
      </c>
      <c r="C759" s="5" t="s">
        <v>1418</v>
      </c>
      <c r="D759" s="5"/>
      <c r="E759" s="5" t="s">
        <v>4071</v>
      </c>
      <c r="F759" s="5" t="s">
        <v>4878</v>
      </c>
      <c r="G759" s="6" t="s">
        <v>4072</v>
      </c>
      <c r="H759" s="5" t="s">
        <v>3584</v>
      </c>
      <c r="I759" s="6" t="s">
        <v>1204</v>
      </c>
      <c r="J759" s="5"/>
      <c r="K759" s="5"/>
      <c r="L759" s="7" t="s">
        <v>1419</v>
      </c>
    </row>
    <row r="760" spans="1:12" ht="30">
      <c r="A760" s="24" t="s">
        <v>1019</v>
      </c>
      <c r="B760" s="25" t="s">
        <v>2488</v>
      </c>
      <c r="C760" s="25" t="s">
        <v>1045</v>
      </c>
      <c r="D760" s="15"/>
      <c r="E760" s="24" t="s">
        <v>3732</v>
      </c>
      <c r="F760" s="24" t="s">
        <v>4878</v>
      </c>
      <c r="G760" s="103" t="s">
        <v>1020</v>
      </c>
      <c r="H760" s="24" t="s">
        <v>3764</v>
      </c>
      <c r="I760" s="88" t="s">
        <v>1202</v>
      </c>
      <c r="J760" s="15"/>
      <c r="K760" s="15"/>
      <c r="L760" s="15"/>
    </row>
    <row r="761" spans="1:12" ht="45">
      <c r="A761" s="5" t="s">
        <v>1420</v>
      </c>
      <c r="B761" s="29" t="s">
        <v>2488</v>
      </c>
      <c r="C761" s="5" t="s">
        <v>3734</v>
      </c>
      <c r="D761" s="5"/>
      <c r="E761" s="5" t="s">
        <v>4334</v>
      </c>
      <c r="F761" s="29" t="s">
        <v>4878</v>
      </c>
      <c r="G761" s="6">
        <v>4011</v>
      </c>
      <c r="H761" s="5" t="s">
        <v>3584</v>
      </c>
      <c r="I761" s="6" t="s">
        <v>1204</v>
      </c>
      <c r="J761" s="5" t="s">
        <v>1421</v>
      </c>
      <c r="K761" s="52" t="str">
        <f>HYPERLINK("mailto:library@midcoasthealth.com","library@midcoasthealth.com")</f>
        <v>library@midcoasthealth.com</v>
      </c>
      <c r="L761" s="52" t="str">
        <f>HYPERLINK("http://www.midcoasthealth.com/library","www.midcoasthealth.com/library")</f>
        <v>www.midcoasthealth.com/library</v>
      </c>
    </row>
    <row r="762" spans="1:12" ht="30">
      <c r="A762" s="9" t="s">
        <v>4941</v>
      </c>
      <c r="B762" s="9" t="s">
        <v>2488</v>
      </c>
      <c r="C762" s="9" t="s">
        <v>4942</v>
      </c>
      <c r="D762" s="9" t="s">
        <v>4943</v>
      </c>
      <c r="E762" s="9" t="s">
        <v>4530</v>
      </c>
      <c r="F762" s="9" t="s">
        <v>4878</v>
      </c>
      <c r="G762" s="19">
        <v>4658</v>
      </c>
      <c r="H762" s="4" t="s">
        <v>4380</v>
      </c>
      <c r="I762" s="4" t="s">
        <v>2668</v>
      </c>
      <c r="J762" s="18" t="s">
        <v>2534</v>
      </c>
      <c r="K762" s="18"/>
      <c r="L762" s="35" t="s">
        <v>2535</v>
      </c>
    </row>
    <row r="763" spans="1:12" ht="30">
      <c r="A763" s="5" t="s">
        <v>5053</v>
      </c>
      <c r="B763" s="5" t="s">
        <v>2488</v>
      </c>
      <c r="C763" s="5" t="s">
        <v>5086</v>
      </c>
      <c r="D763" s="5"/>
      <c r="E763" s="5" t="s">
        <v>5085</v>
      </c>
      <c r="F763" s="5" t="s">
        <v>4878</v>
      </c>
      <c r="G763" s="6">
        <v>4862</v>
      </c>
      <c r="H763" s="5" t="s">
        <v>4093</v>
      </c>
      <c r="I763" s="5" t="s">
        <v>2755</v>
      </c>
      <c r="J763" s="5" t="s">
        <v>2757</v>
      </c>
      <c r="K763" s="5" t="s">
        <v>2758</v>
      </c>
      <c r="L763" s="5" t="s">
        <v>2759</v>
      </c>
    </row>
    <row r="764" spans="1:12" ht="45">
      <c r="A764" s="5" t="s">
        <v>2998</v>
      </c>
      <c r="B764" s="5" t="s">
        <v>2488</v>
      </c>
      <c r="C764" s="5" t="s">
        <v>5034</v>
      </c>
      <c r="D764" s="5"/>
      <c r="E764" s="5" t="s">
        <v>4841</v>
      </c>
      <c r="F764" s="5" t="s">
        <v>4878</v>
      </c>
      <c r="G764" s="6">
        <v>4543</v>
      </c>
      <c r="H764" s="5" t="s">
        <v>4110</v>
      </c>
      <c r="I764" s="5" t="s">
        <v>2755</v>
      </c>
      <c r="J764" s="5" t="s">
        <v>2624</v>
      </c>
      <c r="K764" s="5"/>
      <c r="L764" s="7" t="s">
        <v>2625</v>
      </c>
    </row>
    <row r="765" spans="1:12" ht="30">
      <c r="A765" s="33" t="s">
        <v>415</v>
      </c>
      <c r="B765" s="33" t="s">
        <v>2488</v>
      </c>
      <c r="C765" s="33" t="s">
        <v>416</v>
      </c>
      <c r="D765" s="17"/>
      <c r="E765" s="33" t="s">
        <v>4517</v>
      </c>
      <c r="F765" s="33" t="s">
        <v>4878</v>
      </c>
      <c r="G765" s="34" t="s">
        <v>4518</v>
      </c>
      <c r="H765" s="33" t="s">
        <v>394</v>
      </c>
      <c r="I765" s="90" t="s">
        <v>1637</v>
      </c>
      <c r="J765" s="17" t="s">
        <v>417</v>
      </c>
      <c r="K765" s="41" t="s">
        <v>418</v>
      </c>
      <c r="L765" s="41" t="s">
        <v>419</v>
      </c>
    </row>
    <row r="766" spans="1:12" ht="30">
      <c r="A766" s="33" t="s">
        <v>3735</v>
      </c>
      <c r="B766" s="33" t="s">
        <v>2488</v>
      </c>
      <c r="C766" s="33" t="s">
        <v>3736</v>
      </c>
      <c r="D766" s="17"/>
      <c r="E766" s="33" t="s">
        <v>4517</v>
      </c>
      <c r="F766" s="33" t="s">
        <v>4878</v>
      </c>
      <c r="G766" s="34">
        <v>4462</v>
      </c>
      <c r="H766" s="33" t="s">
        <v>394</v>
      </c>
      <c r="I766" s="90" t="s">
        <v>1637</v>
      </c>
      <c r="J766" s="17" t="s">
        <v>420</v>
      </c>
      <c r="K766" s="17"/>
      <c r="L766" s="17" t="s">
        <v>421</v>
      </c>
    </row>
    <row r="767" spans="1:12" ht="30">
      <c r="A767" s="5" t="s">
        <v>1716</v>
      </c>
      <c r="B767" s="5" t="s">
        <v>2488</v>
      </c>
      <c r="C767" s="5" t="s">
        <v>1717</v>
      </c>
      <c r="D767" s="5"/>
      <c r="E767" s="5" t="s">
        <v>4057</v>
      </c>
      <c r="F767" s="5" t="s">
        <v>4878</v>
      </c>
      <c r="G767" s="6" t="s">
        <v>4058</v>
      </c>
      <c r="H767" s="5" t="s">
        <v>1576</v>
      </c>
      <c r="I767" s="29" t="s">
        <v>1637</v>
      </c>
      <c r="J767" s="5" t="s">
        <v>1718</v>
      </c>
      <c r="K767" s="5" t="s">
        <v>1719</v>
      </c>
      <c r="L767" s="7" t="s">
        <v>1720</v>
      </c>
    </row>
    <row r="768" spans="1:12" ht="30">
      <c r="A768" s="5" t="s">
        <v>3135</v>
      </c>
      <c r="B768" s="5" t="s">
        <v>2488</v>
      </c>
      <c r="C768" s="5" t="s">
        <v>5035</v>
      </c>
      <c r="D768" s="5" t="s">
        <v>5036</v>
      </c>
      <c r="E768" s="5" t="s">
        <v>4332</v>
      </c>
      <c r="F768" s="5" t="s">
        <v>4878</v>
      </c>
      <c r="G768" s="6" t="s">
        <v>4333</v>
      </c>
      <c r="H768" s="5" t="s">
        <v>4110</v>
      </c>
      <c r="I768" s="5" t="s">
        <v>2755</v>
      </c>
      <c r="J768" s="5" t="s">
        <v>2626</v>
      </c>
      <c r="K768" s="7" t="s">
        <v>2627</v>
      </c>
      <c r="L768" s="7" t="s">
        <v>2628</v>
      </c>
    </row>
    <row r="769" spans="1:12" ht="30">
      <c r="A769" s="17" t="s">
        <v>3127</v>
      </c>
      <c r="B769" s="17" t="s">
        <v>2488</v>
      </c>
      <c r="C769" s="17" t="s">
        <v>632</v>
      </c>
      <c r="D769" s="17" t="s">
        <v>4044</v>
      </c>
      <c r="E769" s="17" t="s">
        <v>4054</v>
      </c>
      <c r="F769" s="17" t="s">
        <v>4878</v>
      </c>
      <c r="G769" s="31">
        <v>4951</v>
      </c>
      <c r="H769" s="17" t="s">
        <v>707</v>
      </c>
      <c r="I769" s="90" t="s">
        <v>2755</v>
      </c>
      <c r="J769" s="17"/>
      <c r="K769" s="41" t="s">
        <v>633</v>
      </c>
      <c r="L769" s="41" t="s">
        <v>634</v>
      </c>
    </row>
    <row r="770" spans="1:12" ht="30">
      <c r="A770" s="5" t="s">
        <v>1721</v>
      </c>
      <c r="B770" s="5" t="s">
        <v>2488</v>
      </c>
      <c r="C770" s="5" t="s">
        <v>1722</v>
      </c>
      <c r="D770" s="5"/>
      <c r="E770" s="5" t="s">
        <v>1723</v>
      </c>
      <c r="F770" s="5" t="s">
        <v>4878</v>
      </c>
      <c r="G770" s="6" t="s">
        <v>1724</v>
      </c>
      <c r="H770" s="5" t="s">
        <v>1576</v>
      </c>
      <c r="I770" s="29" t="s">
        <v>1637</v>
      </c>
      <c r="J770" s="5" t="s">
        <v>1725</v>
      </c>
      <c r="K770" s="7" t="s">
        <v>1726</v>
      </c>
      <c r="L770" s="5"/>
    </row>
    <row r="771" spans="1:12" ht="30">
      <c r="A771" s="24" t="s">
        <v>1021</v>
      </c>
      <c r="B771" s="25" t="s">
        <v>2488</v>
      </c>
      <c r="C771" s="24" t="s">
        <v>1022</v>
      </c>
      <c r="D771" s="15"/>
      <c r="E771" s="24" t="s">
        <v>4158</v>
      </c>
      <c r="F771" s="24" t="s">
        <v>4878</v>
      </c>
      <c r="G771" s="103" t="s">
        <v>1023</v>
      </c>
      <c r="H771" s="24" t="s">
        <v>3764</v>
      </c>
      <c r="I771" s="88" t="s">
        <v>1202</v>
      </c>
      <c r="J771" s="15"/>
      <c r="K771" s="15"/>
      <c r="L771" s="15"/>
    </row>
    <row r="772" spans="1:12">
      <c r="A772" s="9" t="s">
        <v>665</v>
      </c>
      <c r="B772" s="9" t="s">
        <v>2488</v>
      </c>
      <c r="C772" s="9" t="s">
        <v>5013</v>
      </c>
      <c r="D772" s="9" t="s">
        <v>3739</v>
      </c>
      <c r="E772" s="9" t="s">
        <v>4244</v>
      </c>
      <c r="F772" s="9" t="s">
        <v>4878</v>
      </c>
      <c r="G772" s="19">
        <v>4609</v>
      </c>
      <c r="H772" s="81" t="s">
        <v>4163</v>
      </c>
      <c r="I772" s="81" t="s">
        <v>2668</v>
      </c>
      <c r="J772" s="19"/>
      <c r="K772" s="19"/>
      <c r="L772" s="19"/>
    </row>
    <row r="773" spans="1:12" ht="30">
      <c r="A773" s="5" t="s">
        <v>3745</v>
      </c>
      <c r="B773" s="5" t="s">
        <v>2488</v>
      </c>
      <c r="C773" s="5" t="s">
        <v>1436</v>
      </c>
      <c r="D773" s="5" t="s">
        <v>1341</v>
      </c>
      <c r="E773" s="5" t="s">
        <v>3744</v>
      </c>
      <c r="F773" s="5" t="s">
        <v>4878</v>
      </c>
      <c r="G773" s="6" t="s">
        <v>1434</v>
      </c>
      <c r="H773" s="5" t="s">
        <v>3584</v>
      </c>
      <c r="I773" s="87" t="s">
        <v>1202</v>
      </c>
      <c r="J773" s="5" t="s">
        <v>1342</v>
      </c>
      <c r="K773" s="7" t="s">
        <v>1343</v>
      </c>
      <c r="L773" s="5" t="s">
        <v>1344</v>
      </c>
    </row>
    <row r="774" spans="1:12" s="97" customFormat="1" ht="45">
      <c r="A774" s="3" t="s">
        <v>4684</v>
      </c>
      <c r="B774" s="3" t="s">
        <v>2488</v>
      </c>
      <c r="C774" s="3" t="s">
        <v>4685</v>
      </c>
      <c r="D774" s="3" t="s">
        <v>4044</v>
      </c>
      <c r="E774" s="3" t="s">
        <v>4067</v>
      </c>
      <c r="F774" s="3" t="s">
        <v>4878</v>
      </c>
      <c r="G774" s="4" t="s">
        <v>4065</v>
      </c>
      <c r="H774" s="77" t="s">
        <v>3584</v>
      </c>
      <c r="I774" s="77" t="s">
        <v>1204</v>
      </c>
      <c r="J774" s="3" t="s">
        <v>2182</v>
      </c>
      <c r="K774" s="3" t="s">
        <v>2032</v>
      </c>
      <c r="L774" s="3" t="s">
        <v>2469</v>
      </c>
    </row>
    <row r="775" spans="1:12" ht="45">
      <c r="A775" s="29" t="s">
        <v>1345</v>
      </c>
      <c r="B775" s="29" t="s">
        <v>2488</v>
      </c>
      <c r="C775" s="29" t="s">
        <v>1346</v>
      </c>
      <c r="D775" s="5"/>
      <c r="E775" s="29" t="s">
        <v>4086</v>
      </c>
      <c r="F775" s="5" t="s">
        <v>4878</v>
      </c>
      <c r="G775" s="37">
        <v>4106</v>
      </c>
      <c r="H775" s="29" t="s">
        <v>3584</v>
      </c>
      <c r="I775" s="6" t="s">
        <v>1204</v>
      </c>
      <c r="J775" s="29" t="s">
        <v>1347</v>
      </c>
      <c r="K775" s="51" t="str">
        <f>HYPERLINK("mailto:info@nebc.edu","info@nebc.edu")</f>
        <v>info@nebc.edu</v>
      </c>
      <c r="L775" s="51" t="str">
        <f>HYPERLINK("http://www.nebc.edu/","www.nebc.edu")</f>
        <v>www.nebc.edu</v>
      </c>
    </row>
    <row r="776" spans="1:12" ht="45">
      <c r="A776" s="5" t="s">
        <v>1348</v>
      </c>
      <c r="B776" s="5" t="s">
        <v>2488</v>
      </c>
      <c r="C776" s="5" t="s">
        <v>1349</v>
      </c>
      <c r="D776" s="5"/>
      <c r="E776" s="5" t="s">
        <v>4587</v>
      </c>
      <c r="F776" s="5" t="s">
        <v>4878</v>
      </c>
      <c r="G776" s="6" t="s">
        <v>1350</v>
      </c>
      <c r="H776" s="5" t="s">
        <v>3584</v>
      </c>
      <c r="I776" s="87" t="s">
        <v>1202</v>
      </c>
      <c r="J776" s="5" t="s">
        <v>1351</v>
      </c>
      <c r="K776" s="5" t="s">
        <v>1352</v>
      </c>
      <c r="L776" s="5" t="s">
        <v>1353</v>
      </c>
    </row>
    <row r="777" spans="1:12" ht="30">
      <c r="A777" s="5" t="s">
        <v>3348</v>
      </c>
      <c r="B777" s="5" t="s">
        <v>2488</v>
      </c>
      <c r="C777" s="5" t="s">
        <v>3389</v>
      </c>
      <c r="D777" s="5" t="s">
        <v>1648</v>
      </c>
      <c r="E777" s="5" t="s">
        <v>3386</v>
      </c>
      <c r="F777" s="5" t="s">
        <v>4878</v>
      </c>
      <c r="G777" s="6" t="s">
        <v>3388</v>
      </c>
      <c r="H777" s="5" t="s">
        <v>4168</v>
      </c>
      <c r="I777" s="5" t="s">
        <v>1202</v>
      </c>
      <c r="J777" s="5" t="s">
        <v>1645</v>
      </c>
      <c r="K777" s="7" t="s">
        <v>1646</v>
      </c>
      <c r="L777" s="7" t="s">
        <v>1647</v>
      </c>
    </row>
    <row r="778" spans="1:12" ht="45">
      <c r="A778" s="17" t="s">
        <v>422</v>
      </c>
      <c r="B778" s="17" t="s">
        <v>2488</v>
      </c>
      <c r="C778" s="17" t="s">
        <v>423</v>
      </c>
      <c r="D778" s="17"/>
      <c r="E778" s="32" t="s">
        <v>3316</v>
      </c>
      <c r="F778" s="33" t="s">
        <v>4878</v>
      </c>
      <c r="G778" s="31">
        <v>4444</v>
      </c>
      <c r="H778" s="33" t="s">
        <v>394</v>
      </c>
      <c r="I778" s="90" t="s">
        <v>1637</v>
      </c>
      <c r="J778" s="17" t="s">
        <v>424</v>
      </c>
      <c r="K778" s="41" t="s">
        <v>425</v>
      </c>
      <c r="L778" s="17"/>
    </row>
    <row r="779" spans="1:12">
      <c r="A779" s="9" t="s">
        <v>3753</v>
      </c>
      <c r="B779" s="9" t="s">
        <v>2488</v>
      </c>
      <c r="C779" s="9" t="s">
        <v>3754</v>
      </c>
      <c r="D779" s="9" t="s">
        <v>3755</v>
      </c>
      <c r="E779" s="9" t="s">
        <v>4521</v>
      </c>
      <c r="F779" s="3" t="s">
        <v>4878</v>
      </c>
      <c r="G779" s="19">
        <v>4056</v>
      </c>
      <c r="H779" s="81" t="s">
        <v>4053</v>
      </c>
      <c r="I779" s="81" t="s">
        <v>726</v>
      </c>
      <c r="J779" s="19"/>
      <c r="K779" s="19"/>
      <c r="L779" s="19"/>
    </row>
    <row r="780" spans="1:12" ht="30">
      <c r="A780" s="33" t="s">
        <v>507</v>
      </c>
      <c r="B780" s="33" t="s">
        <v>2488</v>
      </c>
      <c r="C780" s="33" t="s">
        <v>508</v>
      </c>
      <c r="D780" s="33"/>
      <c r="E780" s="33" t="s">
        <v>3757</v>
      </c>
      <c r="F780" s="33" t="s">
        <v>4878</v>
      </c>
      <c r="G780" s="34" t="s">
        <v>509</v>
      </c>
      <c r="H780" s="33" t="s">
        <v>599</v>
      </c>
      <c r="I780" s="79" t="s">
        <v>49</v>
      </c>
      <c r="J780" s="17" t="s">
        <v>510</v>
      </c>
      <c r="K780" s="41" t="s">
        <v>511</v>
      </c>
      <c r="L780" s="41" t="s">
        <v>512</v>
      </c>
    </row>
    <row r="781" spans="1:12" ht="30">
      <c r="A781" s="5" t="s">
        <v>3906</v>
      </c>
      <c r="B781" s="5" t="s">
        <v>2488</v>
      </c>
      <c r="C781" s="5" t="s">
        <v>1354</v>
      </c>
      <c r="E781" s="5" t="s">
        <v>3680</v>
      </c>
      <c r="F781" s="5" t="s">
        <v>4878</v>
      </c>
      <c r="G781" s="6" t="s">
        <v>1355</v>
      </c>
      <c r="H781" s="5" t="s">
        <v>3584</v>
      </c>
      <c r="I781" s="87" t="s">
        <v>1202</v>
      </c>
      <c r="J781" s="5" t="s">
        <v>1356</v>
      </c>
      <c r="K781" s="7" t="s">
        <v>1357</v>
      </c>
      <c r="L781" s="5" t="s">
        <v>1358</v>
      </c>
    </row>
    <row r="782" spans="1:12" ht="45">
      <c r="A782" s="5" t="s">
        <v>1359</v>
      </c>
      <c r="B782" s="5" t="s">
        <v>2488</v>
      </c>
      <c r="C782" s="5" t="s">
        <v>1360</v>
      </c>
      <c r="D782" s="5"/>
      <c r="E782" s="5" t="s">
        <v>3469</v>
      </c>
      <c r="F782" s="5" t="s">
        <v>4878</v>
      </c>
      <c r="G782" s="6" t="s">
        <v>1248</v>
      </c>
      <c r="H782" s="5" t="s">
        <v>3584</v>
      </c>
      <c r="I782" s="6" t="s">
        <v>1204</v>
      </c>
      <c r="J782" s="5" t="s">
        <v>1361</v>
      </c>
      <c r="K782" s="5" t="s">
        <v>1362</v>
      </c>
      <c r="L782" s="5" t="s">
        <v>1363</v>
      </c>
    </row>
    <row r="783" spans="1:12">
      <c r="A783" s="5" t="s">
        <v>5062</v>
      </c>
      <c r="B783" s="5" t="s">
        <v>2488</v>
      </c>
      <c r="C783" s="5" t="s">
        <v>5101</v>
      </c>
      <c r="D783" s="5"/>
      <c r="E783" s="5" t="s">
        <v>4670</v>
      </c>
      <c r="F783" s="5" t="s">
        <v>4878</v>
      </c>
      <c r="G783" s="6" t="s">
        <v>4672</v>
      </c>
      <c r="H783" s="5" t="s">
        <v>4093</v>
      </c>
      <c r="I783" s="5" t="s">
        <v>2755</v>
      </c>
      <c r="J783" s="29" t="s">
        <v>2676</v>
      </c>
      <c r="K783" s="29"/>
      <c r="L783" s="29"/>
    </row>
    <row r="784" spans="1:12" ht="30">
      <c r="A784" s="3" t="s">
        <v>4149</v>
      </c>
      <c r="B784" s="3" t="s">
        <v>2488</v>
      </c>
      <c r="C784" s="3" t="s">
        <v>4150</v>
      </c>
      <c r="D784" s="3" t="s">
        <v>4044</v>
      </c>
      <c r="E784" s="3" t="s">
        <v>4151</v>
      </c>
      <c r="F784" s="3" t="s">
        <v>4878</v>
      </c>
      <c r="G784" s="4" t="s">
        <v>4152</v>
      </c>
      <c r="H784" s="77" t="s">
        <v>4163</v>
      </c>
      <c r="I784" s="77" t="s">
        <v>2668</v>
      </c>
      <c r="J784" s="3" t="s">
        <v>4044</v>
      </c>
      <c r="K784" s="3" t="s">
        <v>2013</v>
      </c>
      <c r="L784" s="3" t="s">
        <v>2452</v>
      </c>
    </row>
    <row r="785" spans="1:12">
      <c r="A785" s="9" t="s">
        <v>3907</v>
      </c>
      <c r="B785" s="9" t="s">
        <v>2488</v>
      </c>
      <c r="C785" s="9" t="s">
        <v>3908</v>
      </c>
      <c r="D785" s="9"/>
      <c r="E785" s="9" t="s">
        <v>4599</v>
      </c>
      <c r="F785" s="9" t="s">
        <v>4878</v>
      </c>
      <c r="G785" s="19">
        <v>4743</v>
      </c>
      <c r="H785" s="81" t="s">
        <v>2938</v>
      </c>
      <c r="I785" s="81" t="s">
        <v>2938</v>
      </c>
      <c r="J785" s="19"/>
      <c r="K785" s="19"/>
      <c r="L785" s="19"/>
    </row>
    <row r="786" spans="1:12" ht="30">
      <c r="A786" s="24" t="s">
        <v>1024</v>
      </c>
      <c r="B786" s="25" t="s">
        <v>2488</v>
      </c>
      <c r="C786" s="24" t="s">
        <v>1025</v>
      </c>
      <c r="D786" s="15"/>
      <c r="E786" s="24" t="s">
        <v>4779</v>
      </c>
      <c r="F786" s="24" t="s">
        <v>4878</v>
      </c>
      <c r="G786" s="103" t="s">
        <v>4780</v>
      </c>
      <c r="H786" s="24" t="s">
        <v>3764</v>
      </c>
      <c r="I786" s="88" t="s">
        <v>1202</v>
      </c>
      <c r="J786" s="15"/>
      <c r="K786" s="15"/>
      <c r="L786" s="15"/>
    </row>
    <row r="787" spans="1:12" ht="30">
      <c r="A787" s="32" t="s">
        <v>589</v>
      </c>
      <c r="B787" s="32" t="s">
        <v>2488</v>
      </c>
      <c r="C787" s="17" t="s">
        <v>3185</v>
      </c>
      <c r="D787" s="32" t="s">
        <v>3254</v>
      </c>
      <c r="E787" s="32" t="s">
        <v>4144</v>
      </c>
      <c r="F787" s="33" t="s">
        <v>4878</v>
      </c>
      <c r="G787" s="42">
        <v>4401</v>
      </c>
      <c r="H787" s="32" t="s">
        <v>394</v>
      </c>
      <c r="I787" s="90" t="s">
        <v>1637</v>
      </c>
      <c r="J787" s="32" t="s">
        <v>590</v>
      </c>
      <c r="K787" s="43" t="str">
        <f>HYPERLINK("mailto:ucblibrary@maine.edu","ucblibrary@maine.edu")</f>
        <v>ucblibrary@maine.edu</v>
      </c>
      <c r="L787" s="43" t="str">
        <f>HYPERLINK("http://www.uma.edu/nottagelibrary.html","www.uma.edu/nottagelibrary.html")</f>
        <v>www.uma.edu/nottagelibrary.html</v>
      </c>
    </row>
    <row r="788" spans="1:12" ht="30">
      <c r="A788" s="9" t="s">
        <v>5154</v>
      </c>
      <c r="B788" s="9" t="s">
        <v>2488</v>
      </c>
      <c r="C788" s="9" t="s">
        <v>4798</v>
      </c>
      <c r="D788" s="9" t="s">
        <v>5214</v>
      </c>
      <c r="E788" s="9" t="s">
        <v>4705</v>
      </c>
      <c r="F788" s="9" t="s">
        <v>4878</v>
      </c>
      <c r="G788" s="19" t="s">
        <v>4799</v>
      </c>
      <c r="H788" s="9" t="s">
        <v>4163</v>
      </c>
      <c r="I788" s="5" t="s">
        <v>2668</v>
      </c>
      <c r="J788" s="5" t="s">
        <v>2783</v>
      </c>
      <c r="K788" s="5" t="s">
        <v>2784</v>
      </c>
      <c r="L788" s="7" t="s">
        <v>2785</v>
      </c>
    </row>
    <row r="789" spans="1:12" ht="45">
      <c r="A789" s="9" t="s">
        <v>3036</v>
      </c>
      <c r="B789" s="9" t="s">
        <v>2488</v>
      </c>
      <c r="C789" s="9" t="s">
        <v>3092</v>
      </c>
      <c r="D789" s="5"/>
      <c r="E789" s="9" t="s">
        <v>3091</v>
      </c>
      <c r="F789" s="9" t="s">
        <v>4878</v>
      </c>
      <c r="G789" s="19" t="s">
        <v>3093</v>
      </c>
      <c r="H789" s="9" t="s">
        <v>1639</v>
      </c>
      <c r="I789" s="74" t="s">
        <v>49</v>
      </c>
      <c r="J789" s="5" t="s">
        <v>1824</v>
      </c>
      <c r="K789" s="7" t="s">
        <v>1825</v>
      </c>
      <c r="L789" s="5" t="s">
        <v>1826</v>
      </c>
    </row>
    <row r="790" spans="1:12" ht="30">
      <c r="A790" s="5" t="s">
        <v>1896</v>
      </c>
      <c r="B790" s="5" t="s">
        <v>2488</v>
      </c>
      <c r="C790" s="5" t="s">
        <v>1897</v>
      </c>
      <c r="D790" s="5" t="s">
        <v>1900</v>
      </c>
      <c r="E790" s="5" t="s">
        <v>3767</v>
      </c>
      <c r="F790" s="5" t="s">
        <v>4878</v>
      </c>
      <c r="G790" s="6" t="s">
        <v>1898</v>
      </c>
      <c r="H790" s="5" t="s">
        <v>4053</v>
      </c>
      <c r="I790" s="74" t="s">
        <v>726</v>
      </c>
      <c r="J790" s="5"/>
      <c r="K790" s="7" t="s">
        <v>1899</v>
      </c>
      <c r="L790" s="5"/>
    </row>
    <row r="791" spans="1:12" ht="30">
      <c r="A791" s="33" t="s">
        <v>3226</v>
      </c>
      <c r="B791" s="33" t="s">
        <v>2488</v>
      </c>
      <c r="C791" s="33" t="s">
        <v>3317</v>
      </c>
      <c r="D791" s="17"/>
      <c r="E791" s="33" t="s">
        <v>4124</v>
      </c>
      <c r="F791" s="33" t="s">
        <v>4878</v>
      </c>
      <c r="G791" s="34" t="s">
        <v>4125</v>
      </c>
      <c r="H791" s="33" t="s">
        <v>394</v>
      </c>
      <c r="I791" s="90" t="s">
        <v>1637</v>
      </c>
      <c r="J791" s="17" t="s">
        <v>426</v>
      </c>
      <c r="K791" s="33" t="s">
        <v>427</v>
      </c>
      <c r="L791" s="33" t="s">
        <v>3172</v>
      </c>
    </row>
    <row r="792" spans="1:12" ht="30">
      <c r="A792" s="33" t="s">
        <v>3229</v>
      </c>
      <c r="B792" s="33" t="s">
        <v>2488</v>
      </c>
      <c r="C792" s="33" t="s">
        <v>3320</v>
      </c>
      <c r="D792" s="17"/>
      <c r="E792" s="33" t="s">
        <v>4301</v>
      </c>
      <c r="F792" s="33" t="s">
        <v>4878</v>
      </c>
      <c r="G792" s="34" t="s">
        <v>428</v>
      </c>
      <c r="H792" s="33" t="s">
        <v>394</v>
      </c>
      <c r="I792" s="90" t="s">
        <v>1637</v>
      </c>
      <c r="J792" s="17" t="s">
        <v>429</v>
      </c>
      <c r="K792" s="41" t="s">
        <v>430</v>
      </c>
      <c r="L792" s="41" t="s">
        <v>431</v>
      </c>
    </row>
    <row r="793" spans="1:12" ht="30">
      <c r="A793" s="33" t="s">
        <v>3231</v>
      </c>
      <c r="B793" s="33" t="s">
        <v>2488</v>
      </c>
      <c r="C793" s="33" t="s">
        <v>3322</v>
      </c>
      <c r="D793" s="33" t="s">
        <v>3323</v>
      </c>
      <c r="E793" s="33" t="s">
        <v>4414</v>
      </c>
      <c r="F793" s="33" t="s">
        <v>4878</v>
      </c>
      <c r="G793" s="34" t="s">
        <v>4415</v>
      </c>
      <c r="H793" s="33" t="s">
        <v>394</v>
      </c>
      <c r="I793" s="90" t="s">
        <v>1637</v>
      </c>
      <c r="J793" s="17" t="s">
        <v>436</v>
      </c>
      <c r="K793" s="41" t="s">
        <v>437</v>
      </c>
      <c r="L793" s="41" t="s">
        <v>438</v>
      </c>
    </row>
    <row r="794" spans="1:12" ht="45">
      <c r="A794" s="5" t="s">
        <v>3772</v>
      </c>
      <c r="B794" s="5" t="s">
        <v>2488</v>
      </c>
      <c r="C794" s="5" t="s">
        <v>3773</v>
      </c>
      <c r="D794" s="5" t="s">
        <v>1364</v>
      </c>
      <c r="E794" s="5" t="s">
        <v>3774</v>
      </c>
      <c r="F794" s="5" t="s">
        <v>4878</v>
      </c>
      <c r="G794" s="6" t="s">
        <v>1365</v>
      </c>
      <c r="H794" s="5" t="s">
        <v>3584</v>
      </c>
      <c r="I794" s="6" t="s">
        <v>1204</v>
      </c>
      <c r="J794" s="5" t="s">
        <v>1366</v>
      </c>
      <c r="K794" s="5"/>
      <c r="L794" s="5" t="s">
        <v>1367</v>
      </c>
    </row>
    <row r="795" spans="1:12" ht="45">
      <c r="A795" s="15" t="s">
        <v>770</v>
      </c>
      <c r="B795" s="15" t="s">
        <v>2488</v>
      </c>
      <c r="C795" s="15" t="s">
        <v>4593</v>
      </c>
      <c r="D795" s="15" t="s">
        <v>876</v>
      </c>
      <c r="E795" s="15" t="s">
        <v>4067</v>
      </c>
      <c r="F795" s="15" t="s">
        <v>4878</v>
      </c>
      <c r="G795" s="31">
        <v>4104</v>
      </c>
      <c r="H795" s="16" t="s">
        <v>3584</v>
      </c>
      <c r="I795" s="16" t="s">
        <v>1204</v>
      </c>
      <c r="J795" s="15" t="s">
        <v>771</v>
      </c>
      <c r="K795" s="53" t="s">
        <v>772</v>
      </c>
      <c r="L795" s="20" t="s">
        <v>773</v>
      </c>
    </row>
    <row r="796" spans="1:12">
      <c r="A796" s="5" t="s">
        <v>5063</v>
      </c>
      <c r="B796" s="5" t="s">
        <v>2488</v>
      </c>
      <c r="C796" s="5" t="s">
        <v>5102</v>
      </c>
      <c r="D796" s="5" t="s">
        <v>5103</v>
      </c>
      <c r="E796" s="5" t="s">
        <v>4225</v>
      </c>
      <c r="F796" s="5" t="s">
        <v>4878</v>
      </c>
      <c r="G796" s="6">
        <v>4854</v>
      </c>
      <c r="H796" s="29" t="s">
        <v>4093</v>
      </c>
      <c r="I796" s="5" t="s">
        <v>2755</v>
      </c>
      <c r="J796" s="5" t="s">
        <v>2678</v>
      </c>
      <c r="K796" s="5"/>
      <c r="L796" s="5"/>
    </row>
    <row r="797" spans="1:12" ht="30">
      <c r="A797" s="24" t="s">
        <v>1028</v>
      </c>
      <c r="B797" s="25" t="s">
        <v>2488</v>
      </c>
      <c r="C797" s="24" t="s">
        <v>1029</v>
      </c>
      <c r="D797" s="15"/>
      <c r="E797" s="24" t="s">
        <v>3727</v>
      </c>
      <c r="F797" s="24" t="s">
        <v>4878</v>
      </c>
      <c r="G797" s="103" t="s">
        <v>1030</v>
      </c>
      <c r="H797" s="24" t="s">
        <v>3764</v>
      </c>
      <c r="I797" s="88" t="s">
        <v>1202</v>
      </c>
      <c r="J797" s="15"/>
      <c r="K797" s="15"/>
      <c r="L797" s="15"/>
    </row>
    <row r="798" spans="1:12" ht="45">
      <c r="A798" s="5" t="s">
        <v>1464</v>
      </c>
      <c r="B798" s="29" t="s">
        <v>2488</v>
      </c>
      <c r="C798" s="5" t="s">
        <v>3782</v>
      </c>
      <c r="D798" s="5"/>
      <c r="E798" s="5" t="s">
        <v>4334</v>
      </c>
      <c r="F798" s="29" t="s">
        <v>4878</v>
      </c>
      <c r="G798" s="6">
        <v>4011</v>
      </c>
      <c r="H798" s="5" t="s">
        <v>3584</v>
      </c>
      <c r="I798" s="6" t="s">
        <v>1204</v>
      </c>
      <c r="J798" s="5" t="s">
        <v>1465</v>
      </c>
      <c r="K798" s="5"/>
      <c r="L798" s="7" t="s">
        <v>1466</v>
      </c>
    </row>
    <row r="799" spans="1:12" ht="75">
      <c r="A799" s="5" t="s">
        <v>3783</v>
      </c>
      <c r="B799" s="5" t="s">
        <v>2488</v>
      </c>
      <c r="C799" s="23" t="s">
        <v>1905</v>
      </c>
      <c r="D799" s="5"/>
      <c r="E799" s="5" t="s">
        <v>4062</v>
      </c>
      <c r="F799" s="5" t="s">
        <v>4878</v>
      </c>
      <c r="G799" s="6" t="s">
        <v>1906</v>
      </c>
      <c r="H799" s="5" t="s">
        <v>4053</v>
      </c>
      <c r="I799" s="74" t="s">
        <v>726</v>
      </c>
      <c r="J799" s="5" t="s">
        <v>1907</v>
      </c>
      <c r="K799" s="7" t="s">
        <v>1908</v>
      </c>
      <c r="L799" s="5" t="s">
        <v>1909</v>
      </c>
    </row>
    <row r="800" spans="1:12" ht="30">
      <c r="A800" s="10" t="s">
        <v>4787</v>
      </c>
      <c r="B800" s="11" t="s">
        <v>2488</v>
      </c>
      <c r="C800" s="9" t="s">
        <v>4946</v>
      </c>
      <c r="D800" s="11" t="s">
        <v>4788</v>
      </c>
      <c r="E800" s="10" t="s">
        <v>4923</v>
      </c>
      <c r="F800" s="10" t="s">
        <v>4878</v>
      </c>
      <c r="G800" s="12" t="s">
        <v>4924</v>
      </c>
      <c r="H800" s="4" t="s">
        <v>4380</v>
      </c>
      <c r="I800" s="4" t="s">
        <v>2668</v>
      </c>
      <c r="J800" s="18" t="s">
        <v>2536</v>
      </c>
      <c r="K800" s="13" t="s">
        <v>2537</v>
      </c>
      <c r="L800" s="14" t="s">
        <v>2538</v>
      </c>
    </row>
    <row r="801" spans="1:12" ht="30">
      <c r="A801" s="10" t="s">
        <v>4947</v>
      </c>
      <c r="B801" s="11" t="s">
        <v>2488</v>
      </c>
      <c r="C801" s="10" t="s">
        <v>4948</v>
      </c>
      <c r="D801" s="9"/>
      <c r="E801" s="10" t="s">
        <v>4411</v>
      </c>
      <c r="F801" s="10" t="s">
        <v>4878</v>
      </c>
      <c r="G801" s="12" t="s">
        <v>4412</v>
      </c>
      <c r="H801" s="4" t="s">
        <v>4380</v>
      </c>
      <c r="I801" s="4" t="s">
        <v>2668</v>
      </c>
      <c r="J801" s="18" t="s">
        <v>2539</v>
      </c>
      <c r="K801" s="9"/>
      <c r="L801" s="9"/>
    </row>
    <row r="802" spans="1:12" ht="90">
      <c r="A802" s="5" t="s">
        <v>5071</v>
      </c>
      <c r="B802" s="5" t="s">
        <v>2488</v>
      </c>
      <c r="C802" s="5" t="s">
        <v>5111</v>
      </c>
      <c r="D802" s="5"/>
      <c r="E802" s="5" t="s">
        <v>4486</v>
      </c>
      <c r="F802" s="5" t="s">
        <v>4878</v>
      </c>
      <c r="G802" s="6">
        <v>4856</v>
      </c>
      <c r="H802" s="5" t="s">
        <v>4093</v>
      </c>
      <c r="I802" s="5" t="s">
        <v>2755</v>
      </c>
      <c r="J802" s="5" t="s">
        <v>2697</v>
      </c>
      <c r="K802" s="7" t="s">
        <v>2698</v>
      </c>
      <c r="L802" s="7" t="s">
        <v>2699</v>
      </c>
    </row>
    <row r="803" spans="1:12" ht="30">
      <c r="A803" s="5" t="s">
        <v>3353</v>
      </c>
      <c r="B803" s="5" t="s">
        <v>2488</v>
      </c>
      <c r="C803" s="5" t="s">
        <v>3398</v>
      </c>
      <c r="D803" s="5" t="s">
        <v>4689</v>
      </c>
      <c r="E803" s="5" t="s">
        <v>4532</v>
      </c>
      <c r="F803" s="5" t="s">
        <v>4878</v>
      </c>
      <c r="G803" s="6" t="s">
        <v>3395</v>
      </c>
      <c r="H803" s="5" t="s">
        <v>4168</v>
      </c>
      <c r="I803" s="5" t="s">
        <v>1202</v>
      </c>
      <c r="J803" s="5" t="s">
        <v>1655</v>
      </c>
      <c r="K803" s="7" t="s">
        <v>1656</v>
      </c>
      <c r="L803" s="7" t="s">
        <v>1546</v>
      </c>
    </row>
    <row r="804" spans="1:12" ht="45">
      <c r="A804" s="5" t="s">
        <v>1467</v>
      </c>
      <c r="B804" s="5" t="s">
        <v>2488</v>
      </c>
      <c r="C804" s="5" t="s">
        <v>1468</v>
      </c>
      <c r="D804" s="5"/>
      <c r="E804" s="5" t="s">
        <v>4067</v>
      </c>
      <c r="F804" s="5" t="s">
        <v>4878</v>
      </c>
      <c r="G804" s="6">
        <v>4101</v>
      </c>
      <c r="H804" s="5" t="s">
        <v>3584</v>
      </c>
      <c r="I804" s="6" t="s">
        <v>1204</v>
      </c>
      <c r="J804" s="5" t="s">
        <v>1469</v>
      </c>
      <c r="K804" s="52" t="str">
        <f>HYPERLINK("mailto:kbedard@pierceatwood.com","kbedard@pierceatwood.com")</f>
        <v>kbedard@pierceatwood.com</v>
      </c>
      <c r="L804" s="7" t="s">
        <v>1470</v>
      </c>
    </row>
    <row r="805" spans="1:12" ht="30">
      <c r="A805" s="33" t="s">
        <v>645</v>
      </c>
      <c r="B805" s="33" t="s">
        <v>2488</v>
      </c>
      <c r="C805" s="33" t="s">
        <v>646</v>
      </c>
      <c r="D805" s="33"/>
      <c r="E805" s="33" t="s">
        <v>3790</v>
      </c>
      <c r="F805" s="33" t="s">
        <v>4878</v>
      </c>
      <c r="G805" s="34" t="s">
        <v>3791</v>
      </c>
      <c r="H805" s="33" t="s">
        <v>599</v>
      </c>
      <c r="I805" s="79" t="s">
        <v>49</v>
      </c>
      <c r="J805" s="17" t="s">
        <v>647</v>
      </c>
      <c r="K805" s="41" t="s">
        <v>648</v>
      </c>
      <c r="L805" s="41" t="s">
        <v>649</v>
      </c>
    </row>
    <row r="806" spans="1:12" ht="30">
      <c r="A806" s="10" t="s">
        <v>4951</v>
      </c>
      <c r="B806" s="11" t="s">
        <v>2488</v>
      </c>
      <c r="C806" s="10" t="s">
        <v>4952</v>
      </c>
      <c r="D806" s="9"/>
      <c r="E806" s="10" t="s">
        <v>4884</v>
      </c>
      <c r="F806" s="10" t="s">
        <v>4878</v>
      </c>
      <c r="G806" s="12" t="s">
        <v>4953</v>
      </c>
      <c r="H806" s="4" t="s">
        <v>4380</v>
      </c>
      <c r="I806" s="4" t="s">
        <v>2668</v>
      </c>
      <c r="J806" s="18" t="s">
        <v>2541</v>
      </c>
      <c r="K806" s="13" t="s">
        <v>2542</v>
      </c>
      <c r="L806" s="14" t="s">
        <v>2543</v>
      </c>
    </row>
    <row r="807" spans="1:12" ht="45">
      <c r="A807" s="3" t="s">
        <v>4750</v>
      </c>
      <c r="B807" s="3" t="s">
        <v>2488</v>
      </c>
      <c r="C807" s="3" t="s">
        <v>4819</v>
      </c>
      <c r="D807" s="3" t="s">
        <v>4044</v>
      </c>
      <c r="E807" s="3" t="s">
        <v>4067</v>
      </c>
      <c r="F807" s="3" t="s">
        <v>4878</v>
      </c>
      <c r="G807" s="4" t="s">
        <v>4065</v>
      </c>
      <c r="H807" s="3" t="s">
        <v>3584</v>
      </c>
      <c r="I807" s="77" t="s">
        <v>1204</v>
      </c>
      <c r="J807" s="3" t="s">
        <v>2168</v>
      </c>
      <c r="K807" s="99" t="s">
        <v>5330</v>
      </c>
      <c r="L807" s="3" t="s">
        <v>2451</v>
      </c>
    </row>
    <row r="808" spans="1:12" ht="45">
      <c r="A808" s="29" t="s">
        <v>1476</v>
      </c>
      <c r="B808" s="29" t="s">
        <v>2488</v>
      </c>
      <c r="C808" s="29" t="s">
        <v>1477</v>
      </c>
      <c r="D808" s="29" t="s">
        <v>1478</v>
      </c>
      <c r="E808" s="29" t="s">
        <v>4067</v>
      </c>
      <c r="F808" s="5" t="s">
        <v>4878</v>
      </c>
      <c r="G808" s="37">
        <v>4112</v>
      </c>
      <c r="H808" s="5" t="s">
        <v>3584</v>
      </c>
      <c r="I808" s="6" t="s">
        <v>1204</v>
      </c>
      <c r="J808" s="29" t="s">
        <v>1479</v>
      </c>
      <c r="K808" s="51" t="str">
        <f>HYPERLINK("mailto:rbouchard@preti.com","rbouchard@preti.com")</f>
        <v>rbouchard@preti.com</v>
      </c>
      <c r="L808" s="51" t="str">
        <f>HYPERLINK("http://www.preti.com/","www.preti.com")</f>
        <v>www.preti.com</v>
      </c>
    </row>
    <row r="809" spans="1:12" ht="45">
      <c r="A809" s="5" t="s">
        <v>1480</v>
      </c>
      <c r="B809" s="5" t="s">
        <v>2488</v>
      </c>
      <c r="C809" s="109" t="s">
        <v>1481</v>
      </c>
      <c r="E809" s="5" t="s">
        <v>4207</v>
      </c>
      <c r="F809" s="5" t="s">
        <v>4878</v>
      </c>
      <c r="G809" s="6" t="s">
        <v>4208</v>
      </c>
      <c r="H809" s="5" t="s">
        <v>3584</v>
      </c>
      <c r="I809" s="6" t="s">
        <v>1204</v>
      </c>
      <c r="J809" s="5" t="s">
        <v>1482</v>
      </c>
      <c r="K809" s="7" t="s">
        <v>1483</v>
      </c>
      <c r="L809" s="5" t="s">
        <v>1484</v>
      </c>
    </row>
    <row r="810" spans="1:12" ht="30">
      <c r="A810" s="10" t="s">
        <v>4957</v>
      </c>
      <c r="B810" s="11" t="s">
        <v>2488</v>
      </c>
      <c r="C810" s="10" t="s">
        <v>4959</v>
      </c>
      <c r="D810" s="11" t="s">
        <v>4958</v>
      </c>
      <c r="E810" s="10" t="s">
        <v>4956</v>
      </c>
      <c r="F810" s="10" t="s">
        <v>4878</v>
      </c>
      <c r="G810" s="12" t="s">
        <v>4960</v>
      </c>
      <c r="H810" s="4" t="s">
        <v>4380</v>
      </c>
      <c r="I810" s="4" t="s">
        <v>2668</v>
      </c>
      <c r="J810" s="11" t="s">
        <v>2544</v>
      </c>
      <c r="K810" s="13" t="s">
        <v>2545</v>
      </c>
      <c r="L810" s="9"/>
    </row>
    <row r="811" spans="1:12" ht="45">
      <c r="A811" s="5" t="s">
        <v>3525</v>
      </c>
      <c r="B811" s="5" t="s">
        <v>2488</v>
      </c>
      <c r="C811" s="5" t="s">
        <v>3399</v>
      </c>
      <c r="D811" s="5" t="s">
        <v>1554</v>
      </c>
      <c r="E811" s="5" t="s">
        <v>4403</v>
      </c>
      <c r="F811" s="5" t="s">
        <v>4878</v>
      </c>
      <c r="G811" s="6" t="s">
        <v>4404</v>
      </c>
      <c r="H811" s="5" t="s">
        <v>4168</v>
      </c>
      <c r="I811" s="5" t="s">
        <v>1202</v>
      </c>
      <c r="J811" s="5" t="s">
        <v>1551</v>
      </c>
      <c r="K811" s="7" t="s">
        <v>1552</v>
      </c>
      <c r="L811" s="5" t="s">
        <v>1553</v>
      </c>
    </row>
    <row r="812" spans="1:12" ht="30">
      <c r="A812" s="3" t="s">
        <v>667</v>
      </c>
      <c r="B812" s="3" t="s">
        <v>2488</v>
      </c>
      <c r="C812" s="3" t="s">
        <v>4261</v>
      </c>
      <c r="D812" s="3" t="s">
        <v>3321</v>
      </c>
      <c r="E812" s="3" t="s">
        <v>4301</v>
      </c>
      <c r="F812" s="9" t="s">
        <v>4878</v>
      </c>
      <c r="G812" s="4">
        <v>4469</v>
      </c>
      <c r="H812" s="78" t="s">
        <v>394</v>
      </c>
      <c r="I812" s="78" t="s">
        <v>1637</v>
      </c>
    </row>
    <row r="813" spans="1:12" ht="60">
      <c r="A813" s="5" t="s">
        <v>3797</v>
      </c>
      <c r="B813" s="5" t="s">
        <v>2488</v>
      </c>
      <c r="C813" s="5" t="s">
        <v>3798</v>
      </c>
      <c r="D813" s="5" t="s">
        <v>3799</v>
      </c>
      <c r="E813" s="5" t="s">
        <v>4094</v>
      </c>
      <c r="F813" s="5" t="s">
        <v>4878</v>
      </c>
      <c r="G813" s="6" t="s">
        <v>1487</v>
      </c>
      <c r="H813" s="5" t="s">
        <v>3584</v>
      </c>
      <c r="I813" s="87" t="s">
        <v>1202</v>
      </c>
      <c r="J813" s="5"/>
      <c r="K813" s="7" t="s">
        <v>1488</v>
      </c>
      <c r="L813" s="7" t="s">
        <v>1489</v>
      </c>
    </row>
    <row r="814" spans="1:12">
      <c r="A814" s="33" t="s">
        <v>650</v>
      </c>
      <c r="B814" s="33" t="s">
        <v>2488</v>
      </c>
      <c r="C814" s="33" t="s">
        <v>651</v>
      </c>
      <c r="D814" s="33" t="s">
        <v>652</v>
      </c>
      <c r="E814" s="33" t="s">
        <v>4269</v>
      </c>
      <c r="F814" s="33" t="s">
        <v>4878</v>
      </c>
      <c r="G814" s="34">
        <v>4976</v>
      </c>
      <c r="H814" s="33" t="s">
        <v>599</v>
      </c>
      <c r="I814" s="79" t="s">
        <v>49</v>
      </c>
      <c r="J814" s="33" t="s">
        <v>653</v>
      </c>
      <c r="K814" s="41" t="s">
        <v>654</v>
      </c>
      <c r="L814" s="33"/>
    </row>
    <row r="815" spans="1:12" ht="30">
      <c r="A815" s="5" t="s">
        <v>5061</v>
      </c>
      <c r="B815" s="5" t="s">
        <v>2488</v>
      </c>
      <c r="C815" s="5" t="s">
        <v>1086</v>
      </c>
      <c r="D815" s="74" t="s">
        <v>330</v>
      </c>
      <c r="E815" s="5" t="s">
        <v>5100</v>
      </c>
      <c r="F815" s="5" t="s">
        <v>4878</v>
      </c>
      <c r="G815" s="6" t="s">
        <v>5099</v>
      </c>
      <c r="H815" s="5" t="s">
        <v>4093</v>
      </c>
      <c r="I815" s="5" t="s">
        <v>2755</v>
      </c>
      <c r="J815" s="5" t="s">
        <v>1490</v>
      </c>
      <c r="K815" s="5" t="s">
        <v>1491</v>
      </c>
      <c r="L815" s="5" t="s">
        <v>1492</v>
      </c>
    </row>
    <row r="816" spans="1:12" ht="30">
      <c r="A816" s="5" t="s">
        <v>1915</v>
      </c>
      <c r="B816" s="5" t="s">
        <v>2488</v>
      </c>
      <c r="C816" s="5" t="s">
        <v>1916</v>
      </c>
      <c r="D816" s="5"/>
      <c r="E816" s="5" t="s">
        <v>4862</v>
      </c>
      <c r="F816" s="5" t="s">
        <v>4878</v>
      </c>
      <c r="G816" s="6" t="s">
        <v>4863</v>
      </c>
      <c r="H816" s="5" t="s">
        <v>4053</v>
      </c>
      <c r="I816" s="74" t="s">
        <v>726</v>
      </c>
      <c r="J816" s="5" t="s">
        <v>1917</v>
      </c>
      <c r="K816" s="7" t="s">
        <v>1918</v>
      </c>
      <c r="L816" s="7" t="s">
        <v>1919</v>
      </c>
    </row>
    <row r="817" spans="1:12" ht="30">
      <c r="A817" s="5" t="s">
        <v>3800</v>
      </c>
      <c r="B817" s="5" t="s">
        <v>2488</v>
      </c>
      <c r="C817" s="5" t="s">
        <v>3801</v>
      </c>
      <c r="D817" s="5"/>
      <c r="E817" s="5" t="s">
        <v>4639</v>
      </c>
      <c r="F817" s="29" t="s">
        <v>4878</v>
      </c>
      <c r="G817" s="6">
        <v>4084</v>
      </c>
      <c r="H817" s="5" t="s">
        <v>3584</v>
      </c>
      <c r="I817" s="87" t="s">
        <v>1202</v>
      </c>
      <c r="J817" s="5" t="s">
        <v>1493</v>
      </c>
      <c r="K817" s="7" t="s">
        <v>1384</v>
      </c>
      <c r="L817" s="5"/>
    </row>
    <row r="818" spans="1:12" ht="30">
      <c r="A818" s="9" t="s">
        <v>3802</v>
      </c>
      <c r="B818" s="9" t="s">
        <v>2488</v>
      </c>
      <c r="C818" s="9" t="s">
        <v>3803</v>
      </c>
      <c r="D818" s="5"/>
      <c r="E818" s="9" t="s">
        <v>4452</v>
      </c>
      <c r="F818" s="9" t="s">
        <v>4878</v>
      </c>
      <c r="G818" s="19" t="s">
        <v>4453</v>
      </c>
      <c r="H818" s="9" t="s">
        <v>1106</v>
      </c>
      <c r="I818" s="5" t="s">
        <v>1202</v>
      </c>
      <c r="J818" s="29" t="s">
        <v>2298</v>
      </c>
      <c r="K818" s="29"/>
      <c r="L818" s="29" t="s">
        <v>1181</v>
      </c>
    </row>
    <row r="819" spans="1:12" ht="45">
      <c r="A819" s="9" t="s">
        <v>5264</v>
      </c>
      <c r="B819" s="9" t="s">
        <v>2488</v>
      </c>
      <c r="C819" s="9" t="s">
        <v>2946</v>
      </c>
      <c r="D819" s="5"/>
      <c r="E819" s="9" t="s">
        <v>2945</v>
      </c>
      <c r="F819" s="9" t="s">
        <v>4878</v>
      </c>
      <c r="G819" s="19" t="s">
        <v>2947</v>
      </c>
      <c r="H819" s="9" t="s">
        <v>2938</v>
      </c>
      <c r="I819" s="9" t="s">
        <v>2938</v>
      </c>
      <c r="J819" s="5"/>
      <c r="K819" s="5"/>
      <c r="L819" s="7" t="s">
        <v>2862</v>
      </c>
    </row>
    <row r="820" spans="1:12">
      <c r="A820" s="5" t="s">
        <v>5072</v>
      </c>
      <c r="B820" s="5" t="s">
        <v>2488</v>
      </c>
      <c r="C820" s="5" t="s">
        <v>4818</v>
      </c>
      <c r="D820" s="5" t="s">
        <v>5112</v>
      </c>
      <c r="E820" s="5" t="s">
        <v>4486</v>
      </c>
      <c r="F820" s="5" t="s">
        <v>4878</v>
      </c>
      <c r="G820" s="6">
        <v>4856</v>
      </c>
      <c r="H820" s="5" t="s">
        <v>4093</v>
      </c>
      <c r="I820" s="5" t="s">
        <v>2755</v>
      </c>
      <c r="J820" s="5" t="s">
        <v>2700</v>
      </c>
      <c r="K820" s="5"/>
      <c r="L820" s="7" t="s">
        <v>2701</v>
      </c>
    </row>
    <row r="821" spans="1:12" ht="30">
      <c r="A821" s="15" t="s">
        <v>1035</v>
      </c>
      <c r="B821" s="3" t="s">
        <v>2488</v>
      </c>
      <c r="C821" s="48" t="s">
        <v>1036</v>
      </c>
      <c r="D821" s="15"/>
      <c r="E821" s="48" t="s">
        <v>4328</v>
      </c>
      <c r="F821" s="48" t="s">
        <v>4878</v>
      </c>
      <c r="G821" s="6">
        <v>4276</v>
      </c>
      <c r="H821" s="48" t="s">
        <v>3764</v>
      </c>
      <c r="I821" s="88" t="s">
        <v>1202</v>
      </c>
      <c r="J821" s="27" t="s">
        <v>1108</v>
      </c>
      <c r="K821" s="65" t="s">
        <v>1109</v>
      </c>
      <c r="L821" s="65" t="s">
        <v>1110</v>
      </c>
    </row>
    <row r="822" spans="1:12" ht="30">
      <c r="A822" s="24" t="s">
        <v>1111</v>
      </c>
      <c r="B822" s="25" t="s">
        <v>2488</v>
      </c>
      <c r="C822" s="24" t="s">
        <v>1112</v>
      </c>
      <c r="D822" s="15"/>
      <c r="E822" s="24" t="s">
        <v>4328</v>
      </c>
      <c r="F822" s="24" t="s">
        <v>4878</v>
      </c>
      <c r="G822" s="103" t="s">
        <v>4329</v>
      </c>
      <c r="H822" s="24" t="s">
        <v>3764</v>
      </c>
      <c r="I822" s="88" t="s">
        <v>1202</v>
      </c>
      <c r="J822" s="15"/>
      <c r="K822" s="15"/>
      <c r="L822" s="15"/>
    </row>
    <row r="823" spans="1:12" ht="30">
      <c r="A823" s="5" t="s">
        <v>3137</v>
      </c>
      <c r="B823" s="5" t="s">
        <v>2488</v>
      </c>
      <c r="C823" s="5" t="s">
        <v>4831</v>
      </c>
      <c r="D823" s="5" t="s">
        <v>5038</v>
      </c>
      <c r="E823" s="5" t="s">
        <v>4203</v>
      </c>
      <c r="F823" s="5" t="s">
        <v>4878</v>
      </c>
      <c r="G823" s="6">
        <v>4568</v>
      </c>
      <c r="H823" s="29" t="s">
        <v>4110</v>
      </c>
      <c r="I823" s="5" t="s">
        <v>2755</v>
      </c>
      <c r="J823" s="5" t="s">
        <v>2633</v>
      </c>
      <c r="K823" s="7" t="s">
        <v>2634</v>
      </c>
      <c r="L823" s="5"/>
    </row>
    <row r="824" spans="1:12" ht="45">
      <c r="A824" s="5" t="s">
        <v>1590</v>
      </c>
      <c r="B824" s="5" t="s">
        <v>2488</v>
      </c>
      <c r="C824" s="5" t="s">
        <v>3811</v>
      </c>
      <c r="D824" s="5" t="s">
        <v>3463</v>
      </c>
      <c r="E824" s="5" t="s">
        <v>4674</v>
      </c>
      <c r="F824" s="29" t="s">
        <v>4878</v>
      </c>
      <c r="G824" s="6" t="s">
        <v>3812</v>
      </c>
      <c r="H824" s="5" t="s">
        <v>3584</v>
      </c>
      <c r="I824" s="6" t="s">
        <v>1204</v>
      </c>
      <c r="J824" s="5"/>
      <c r="K824" s="5"/>
      <c r="L824" s="5"/>
    </row>
    <row r="825" spans="1:12" ht="30">
      <c r="A825" s="3" t="s">
        <v>4738</v>
      </c>
      <c r="B825" s="3" t="s">
        <v>2488</v>
      </c>
      <c r="C825" s="3" t="s">
        <v>4739</v>
      </c>
      <c r="D825" s="3" t="s">
        <v>4044</v>
      </c>
      <c r="E825" s="3" t="s">
        <v>4075</v>
      </c>
      <c r="F825" s="3" t="s">
        <v>4878</v>
      </c>
      <c r="G825" s="4" t="s">
        <v>4076</v>
      </c>
      <c r="H825" s="77" t="s">
        <v>668</v>
      </c>
      <c r="I825" s="77" t="s">
        <v>2755</v>
      </c>
      <c r="J825" s="3" t="s">
        <v>2100</v>
      </c>
      <c r="K825" s="3" t="s">
        <v>2404</v>
      </c>
      <c r="L825" s="3" t="s">
        <v>2251</v>
      </c>
    </row>
    <row r="826" spans="1:12" ht="30">
      <c r="A826" s="5" t="s">
        <v>2052</v>
      </c>
      <c r="B826" s="5" t="s">
        <v>2488</v>
      </c>
      <c r="C826" s="74" t="s">
        <v>40</v>
      </c>
      <c r="D826" s="5"/>
      <c r="E826" s="74" t="s">
        <v>158</v>
      </c>
      <c r="F826" s="5" t="s">
        <v>4878</v>
      </c>
      <c r="G826" s="6">
        <v>4042</v>
      </c>
      <c r="H826" s="5" t="s">
        <v>4053</v>
      </c>
      <c r="I826" s="74" t="s">
        <v>726</v>
      </c>
      <c r="J826" s="5" t="s">
        <v>2053</v>
      </c>
      <c r="K826" s="5"/>
      <c r="L826" s="5"/>
    </row>
    <row r="827" spans="1:12" ht="30">
      <c r="A827" s="5" t="s">
        <v>1607</v>
      </c>
      <c r="B827" s="5" t="s">
        <v>2488</v>
      </c>
      <c r="C827" s="5" t="s">
        <v>1608</v>
      </c>
      <c r="D827" s="5" t="s">
        <v>1613</v>
      </c>
      <c r="E827" s="5" t="s">
        <v>3817</v>
      </c>
      <c r="F827" s="5" t="s">
        <v>4878</v>
      </c>
      <c r="G827" s="6" t="s">
        <v>1609</v>
      </c>
      <c r="H827" s="5" t="s">
        <v>1576</v>
      </c>
      <c r="I827" s="29" t="s">
        <v>1637</v>
      </c>
      <c r="J827" s="5" t="s">
        <v>1610</v>
      </c>
      <c r="K827" s="5" t="s">
        <v>1611</v>
      </c>
      <c r="L827" s="5" t="s">
        <v>1612</v>
      </c>
    </row>
    <row r="828" spans="1:12" ht="45">
      <c r="A828" s="5" t="s">
        <v>1385</v>
      </c>
      <c r="B828" s="29" t="s">
        <v>2488</v>
      </c>
      <c r="C828" s="5" t="s">
        <v>3463</v>
      </c>
      <c r="D828" s="5" t="s">
        <v>1386</v>
      </c>
      <c r="E828" s="5" t="s">
        <v>1387</v>
      </c>
      <c r="F828" s="29" t="s">
        <v>4878</v>
      </c>
      <c r="G828" s="6">
        <v>4098</v>
      </c>
      <c r="H828" s="5" t="s">
        <v>3584</v>
      </c>
      <c r="I828" s="6" t="s">
        <v>1204</v>
      </c>
      <c r="J828" s="5" t="s">
        <v>1388</v>
      </c>
      <c r="K828" s="52" t="str">
        <f>HYPERLINK("mailto:lynne.palmer@sappi.com","lynne.palmer@sappi.com")</f>
        <v>lynne.palmer@sappi.com</v>
      </c>
      <c r="L828" s="5"/>
    </row>
    <row r="829" spans="1:12" ht="45">
      <c r="A829" s="5" t="s">
        <v>1389</v>
      </c>
      <c r="B829" s="5" t="s">
        <v>2488</v>
      </c>
      <c r="C829" s="5" t="s">
        <v>1390</v>
      </c>
      <c r="D829" s="5"/>
      <c r="E829" s="5" t="s">
        <v>4100</v>
      </c>
      <c r="F829" s="5" t="s">
        <v>4878</v>
      </c>
      <c r="G829" s="6" t="s">
        <v>4660</v>
      </c>
      <c r="H829" s="5" t="s">
        <v>3584</v>
      </c>
      <c r="I829" s="6" t="s">
        <v>1204</v>
      </c>
      <c r="J829" s="5"/>
      <c r="K829" s="5"/>
      <c r="L829" s="7" t="s">
        <v>1391</v>
      </c>
    </row>
    <row r="830" spans="1:12" ht="30">
      <c r="A830" s="9" t="s">
        <v>5156</v>
      </c>
      <c r="B830" s="9" t="s">
        <v>2488</v>
      </c>
      <c r="C830" s="5" t="s">
        <v>5216</v>
      </c>
      <c r="D830" s="5"/>
      <c r="E830" s="9" t="s">
        <v>5212</v>
      </c>
      <c r="F830" s="9" t="s">
        <v>4878</v>
      </c>
      <c r="G830" s="19" t="s">
        <v>5217</v>
      </c>
      <c r="H830" s="9" t="s">
        <v>4163</v>
      </c>
      <c r="I830" s="5" t="s">
        <v>2668</v>
      </c>
      <c r="J830" s="5" t="s">
        <v>2792</v>
      </c>
      <c r="K830" s="5"/>
      <c r="L830" s="5"/>
    </row>
    <row r="831" spans="1:12" ht="30">
      <c r="A831" s="17" t="s">
        <v>3133</v>
      </c>
      <c r="B831" s="32" t="s">
        <v>2488</v>
      </c>
      <c r="C831" s="17" t="s">
        <v>746</v>
      </c>
      <c r="D831" s="17" t="s">
        <v>749</v>
      </c>
      <c r="E831" s="17" t="s">
        <v>3156</v>
      </c>
      <c r="F831" s="17" t="s">
        <v>4878</v>
      </c>
      <c r="G831" s="31" t="s">
        <v>3157</v>
      </c>
      <c r="H831" s="17" t="s">
        <v>707</v>
      </c>
      <c r="I831" s="90" t="s">
        <v>2755</v>
      </c>
      <c r="J831" s="46" t="s">
        <v>31</v>
      </c>
      <c r="K831" s="41" t="s">
        <v>747</v>
      </c>
      <c r="L831" s="41" t="s">
        <v>748</v>
      </c>
    </row>
    <row r="832" spans="1:12" ht="45">
      <c r="A832" s="9" t="s">
        <v>5157</v>
      </c>
      <c r="B832" s="5" t="s">
        <v>2488</v>
      </c>
      <c r="C832" s="9" t="s">
        <v>5218</v>
      </c>
      <c r="D832" s="9"/>
      <c r="E832" s="9" t="s">
        <v>5215</v>
      </c>
      <c r="F832" s="9" t="s">
        <v>4878</v>
      </c>
      <c r="G832" s="19">
        <v>4676</v>
      </c>
      <c r="H832" s="9" t="s">
        <v>4163</v>
      </c>
      <c r="I832" s="5" t="s">
        <v>2668</v>
      </c>
      <c r="J832" s="5" t="s">
        <v>2793</v>
      </c>
      <c r="K832" s="5"/>
      <c r="L832" s="7" t="s">
        <v>2794</v>
      </c>
    </row>
    <row r="833" spans="1:12" ht="30">
      <c r="A833" s="5" t="s">
        <v>3821</v>
      </c>
      <c r="B833" s="5" t="s">
        <v>2488</v>
      </c>
      <c r="C833" s="5" t="s">
        <v>4258</v>
      </c>
      <c r="D833" s="60" t="s">
        <v>32</v>
      </c>
      <c r="E833" s="5" t="s">
        <v>3478</v>
      </c>
      <c r="F833" s="5" t="s">
        <v>4878</v>
      </c>
      <c r="G833" s="6">
        <v>4076</v>
      </c>
      <c r="H833" s="5" t="s">
        <v>4053</v>
      </c>
      <c r="I833" s="74" t="s">
        <v>726</v>
      </c>
      <c r="J833" s="5" t="s">
        <v>2065</v>
      </c>
      <c r="K833" s="5"/>
      <c r="L833" s="5"/>
    </row>
    <row r="834" spans="1:12" ht="30">
      <c r="A834" s="33" t="s">
        <v>3822</v>
      </c>
      <c r="B834" s="33" t="s">
        <v>2488</v>
      </c>
      <c r="C834" s="17" t="s">
        <v>501</v>
      </c>
      <c r="D834" s="33"/>
      <c r="E834" s="33" t="s">
        <v>3115</v>
      </c>
      <c r="F834" s="33" t="s">
        <v>4878</v>
      </c>
      <c r="G834" s="34">
        <v>4957</v>
      </c>
      <c r="H834" s="33" t="s">
        <v>599</v>
      </c>
      <c r="I834" s="79" t="s">
        <v>49</v>
      </c>
      <c r="J834" s="17" t="s">
        <v>502</v>
      </c>
      <c r="K834" s="41" t="s">
        <v>503</v>
      </c>
      <c r="L834" s="41" t="s">
        <v>504</v>
      </c>
    </row>
    <row r="835" spans="1:12" ht="30">
      <c r="A835" s="9" t="s">
        <v>2916</v>
      </c>
      <c r="B835" s="9" t="s">
        <v>2488</v>
      </c>
      <c r="C835" s="9" t="s">
        <v>2898</v>
      </c>
      <c r="D835" s="9"/>
      <c r="E835" s="9" t="s">
        <v>4932</v>
      </c>
      <c r="F835" s="9" t="s">
        <v>4878</v>
      </c>
      <c r="G835" s="19">
        <v>4776</v>
      </c>
      <c r="H835" s="9" t="s">
        <v>2938</v>
      </c>
      <c r="I835" s="9" t="s">
        <v>2938</v>
      </c>
      <c r="J835" s="5" t="s">
        <v>2899</v>
      </c>
      <c r="K835" s="7" t="s">
        <v>2900</v>
      </c>
      <c r="L835" s="7" t="s">
        <v>2901</v>
      </c>
    </row>
    <row r="836" spans="1:12" ht="30">
      <c r="A836" s="33" t="s">
        <v>3360</v>
      </c>
      <c r="B836" s="33" t="s">
        <v>2488</v>
      </c>
      <c r="C836" s="33" t="s">
        <v>3264</v>
      </c>
      <c r="D836" s="17" t="s">
        <v>449</v>
      </c>
      <c r="E836" s="33" t="s">
        <v>3263</v>
      </c>
      <c r="F836" s="33" t="s">
        <v>4878</v>
      </c>
      <c r="G836" s="34" t="s">
        <v>446</v>
      </c>
      <c r="H836" s="33" t="s">
        <v>394</v>
      </c>
      <c r="I836" s="90" t="s">
        <v>1637</v>
      </c>
      <c r="J836" s="17" t="s">
        <v>447</v>
      </c>
      <c r="K836" s="17" t="s">
        <v>448</v>
      </c>
      <c r="L836" s="17"/>
    </row>
    <row r="837" spans="1:12" ht="30">
      <c r="A837" s="5" t="s">
        <v>3138</v>
      </c>
      <c r="B837" s="5" t="s">
        <v>2488</v>
      </c>
      <c r="C837" s="5" t="s">
        <v>5039</v>
      </c>
      <c r="D837" s="5"/>
      <c r="E837" s="5" t="s">
        <v>4841</v>
      </c>
      <c r="F837" s="5" t="s">
        <v>4878</v>
      </c>
      <c r="G837" s="6" t="s">
        <v>4842</v>
      </c>
      <c r="H837" s="5" t="s">
        <v>4110</v>
      </c>
      <c r="I837" s="5" t="s">
        <v>2755</v>
      </c>
      <c r="J837" s="5" t="s">
        <v>2635</v>
      </c>
      <c r="K837" s="7" t="s">
        <v>2636</v>
      </c>
      <c r="L837" s="7" t="s">
        <v>2637</v>
      </c>
    </row>
    <row r="838" spans="1:12" ht="30">
      <c r="A838" s="33" t="s">
        <v>657</v>
      </c>
      <c r="B838" s="33" t="s">
        <v>2488</v>
      </c>
      <c r="C838" s="33" t="s">
        <v>3824</v>
      </c>
      <c r="D838" s="33"/>
      <c r="E838" s="33" t="s">
        <v>4269</v>
      </c>
      <c r="F838" s="33" t="s">
        <v>4878</v>
      </c>
      <c r="G838" s="34" t="s">
        <v>4270</v>
      </c>
      <c r="H838" s="33" t="s">
        <v>599</v>
      </c>
      <c r="I838" s="79" t="s">
        <v>49</v>
      </c>
      <c r="J838" s="17" t="s">
        <v>658</v>
      </c>
      <c r="K838" s="41" t="s">
        <v>659</v>
      </c>
      <c r="L838" s="41" t="s">
        <v>660</v>
      </c>
    </row>
    <row r="839" spans="1:12" ht="30">
      <c r="A839" s="24" t="s">
        <v>1113</v>
      </c>
      <c r="B839" s="25" t="s">
        <v>2488</v>
      </c>
      <c r="C839" s="24" t="s">
        <v>1114</v>
      </c>
      <c r="D839" s="15"/>
      <c r="E839" s="24" t="s">
        <v>4792</v>
      </c>
      <c r="F839" s="24" t="s">
        <v>4878</v>
      </c>
      <c r="G839" s="103" t="s">
        <v>4793</v>
      </c>
      <c r="H839" s="24" t="s">
        <v>3764</v>
      </c>
      <c r="I839" s="88" t="s">
        <v>1202</v>
      </c>
      <c r="J839" s="15"/>
      <c r="K839" s="15"/>
      <c r="L839" s="15"/>
    </row>
    <row r="840" spans="1:12" ht="30">
      <c r="A840" s="9" t="s">
        <v>5158</v>
      </c>
      <c r="B840" s="5" t="s">
        <v>2488</v>
      </c>
      <c r="C840" s="9" t="s">
        <v>5219</v>
      </c>
      <c r="D840" s="9" t="s">
        <v>4689</v>
      </c>
      <c r="E840" s="29" t="s">
        <v>4627</v>
      </c>
      <c r="F840" s="9" t="s">
        <v>4878</v>
      </c>
      <c r="G840" s="19">
        <v>4660</v>
      </c>
      <c r="H840" s="9" t="s">
        <v>4163</v>
      </c>
      <c r="I840" s="5" t="s">
        <v>2668</v>
      </c>
      <c r="J840" s="5" t="s">
        <v>2795</v>
      </c>
      <c r="K840" s="7" t="s">
        <v>2796</v>
      </c>
      <c r="L840" s="5"/>
    </row>
    <row r="841" spans="1:12" ht="30">
      <c r="A841" s="9" t="s">
        <v>5159</v>
      </c>
      <c r="B841" s="9" t="s">
        <v>2488</v>
      </c>
      <c r="C841" s="9" t="s">
        <v>5220</v>
      </c>
      <c r="D841" s="5"/>
      <c r="E841" s="9" t="s">
        <v>5221</v>
      </c>
      <c r="F841" s="9" t="s">
        <v>4878</v>
      </c>
      <c r="G841" s="19" t="s">
        <v>5222</v>
      </c>
      <c r="H841" s="9" t="s">
        <v>4163</v>
      </c>
      <c r="I841" s="5" t="s">
        <v>2668</v>
      </c>
      <c r="J841" s="5"/>
      <c r="K841" s="5"/>
      <c r="L841" s="5"/>
    </row>
    <row r="842" spans="1:12" ht="30">
      <c r="A842" s="5" t="s">
        <v>1951</v>
      </c>
      <c r="B842" s="5" t="s">
        <v>2488</v>
      </c>
      <c r="C842" s="5" t="s">
        <v>1952</v>
      </c>
      <c r="D842" s="5"/>
      <c r="E842" s="5" t="s">
        <v>4386</v>
      </c>
      <c r="F842" s="5" t="s">
        <v>4878</v>
      </c>
      <c r="G842" s="6" t="s">
        <v>1781</v>
      </c>
      <c r="H842" s="5" t="s">
        <v>4053</v>
      </c>
      <c r="I842" s="74" t="s">
        <v>726</v>
      </c>
      <c r="J842" s="5"/>
      <c r="K842" s="7" t="s">
        <v>1953</v>
      </c>
      <c r="L842" s="5" t="s">
        <v>1954</v>
      </c>
    </row>
    <row r="843" spans="1:12" ht="45">
      <c r="A843" s="9" t="s">
        <v>3037</v>
      </c>
      <c r="B843" s="9" t="s">
        <v>2488</v>
      </c>
      <c r="C843" s="9" t="s">
        <v>3095</v>
      </c>
      <c r="D843" s="5"/>
      <c r="E843" s="9" t="s">
        <v>4425</v>
      </c>
      <c r="F843" s="9" t="s">
        <v>4878</v>
      </c>
      <c r="G843" s="19" t="s">
        <v>1827</v>
      </c>
      <c r="H843" s="9" t="s">
        <v>1639</v>
      </c>
      <c r="I843" s="74" t="s">
        <v>49</v>
      </c>
      <c r="J843" s="5" t="s">
        <v>1828</v>
      </c>
      <c r="K843" s="5" t="s">
        <v>1829</v>
      </c>
      <c r="L843" s="5" t="s">
        <v>1830</v>
      </c>
    </row>
    <row r="844" spans="1:12" ht="45">
      <c r="A844" s="5" t="s">
        <v>1399</v>
      </c>
      <c r="B844" s="5" t="s">
        <v>2488</v>
      </c>
      <c r="C844" s="5" t="s">
        <v>1400</v>
      </c>
      <c r="D844" s="5"/>
      <c r="E844" s="5" t="s">
        <v>4086</v>
      </c>
      <c r="F844" s="5" t="s">
        <v>4878</v>
      </c>
      <c r="G844" s="6" t="s">
        <v>4087</v>
      </c>
      <c r="H844" s="5" t="s">
        <v>3584</v>
      </c>
      <c r="I844" s="6" t="s">
        <v>1204</v>
      </c>
      <c r="J844" s="5" t="s">
        <v>1401</v>
      </c>
      <c r="K844" s="5" t="s">
        <v>1402</v>
      </c>
      <c r="L844" s="7" t="s">
        <v>1403</v>
      </c>
    </row>
    <row r="845" spans="1:12" ht="45">
      <c r="A845" s="5" t="s">
        <v>1408</v>
      </c>
      <c r="B845" s="5" t="s">
        <v>2488</v>
      </c>
      <c r="C845" s="5" t="s">
        <v>3827</v>
      </c>
      <c r="D845" s="5"/>
      <c r="E845" s="5" t="s">
        <v>4086</v>
      </c>
      <c r="F845" s="5" t="s">
        <v>4878</v>
      </c>
      <c r="G845" s="6">
        <v>4106</v>
      </c>
      <c r="H845" s="5" t="s">
        <v>3584</v>
      </c>
      <c r="I845" s="6" t="s">
        <v>1204</v>
      </c>
      <c r="J845" s="5" t="s">
        <v>1409</v>
      </c>
      <c r="K845" s="52" t="str">
        <f>HYPERLINK("mailto:sgrasky@smccme.edu","sgrasky@smccme.edu")</f>
        <v>sgrasky@smccme.edu</v>
      </c>
      <c r="L845" s="52" t="str">
        <f>HYPERLINK("http://www.smccme.edu/","www.smccme.edu")</f>
        <v>www.smccme.edu</v>
      </c>
    </row>
    <row r="846" spans="1:12" ht="30">
      <c r="A846" s="5" t="s">
        <v>3828</v>
      </c>
      <c r="B846" s="5" t="s">
        <v>2488</v>
      </c>
      <c r="C846" s="5" t="s">
        <v>3829</v>
      </c>
      <c r="D846" s="5" t="s">
        <v>3830</v>
      </c>
      <c r="E846" s="5" t="s">
        <v>4256</v>
      </c>
      <c r="F846" s="5" t="s">
        <v>4878</v>
      </c>
      <c r="G846" s="6">
        <v>4005</v>
      </c>
      <c r="H846" s="29" t="s">
        <v>4053</v>
      </c>
      <c r="I846" s="74" t="s">
        <v>726</v>
      </c>
      <c r="J846" s="5" t="s">
        <v>1955</v>
      </c>
      <c r="K846" s="52" t="str">
        <f>HYPERLINK("mailto:library@smmc.org","library@smmc.org")</f>
        <v>library@smmc.org</v>
      </c>
      <c r="L846" s="52" t="str">
        <f>HYPERLINK("http://www.smmc.org/","www.smmc.org/")</f>
        <v>www.smmc.org/</v>
      </c>
    </row>
    <row r="847" spans="1:12" ht="45">
      <c r="A847" s="5" t="s">
        <v>1410</v>
      </c>
      <c r="B847" s="5" t="s">
        <v>2488</v>
      </c>
      <c r="C847" s="5" t="s">
        <v>1411</v>
      </c>
      <c r="D847" s="5"/>
      <c r="E847" s="5" t="s">
        <v>4086</v>
      </c>
      <c r="F847" s="5" t="s">
        <v>4878</v>
      </c>
      <c r="G847" s="6" t="s">
        <v>4087</v>
      </c>
      <c r="H847" s="5" t="s">
        <v>3584</v>
      </c>
      <c r="I847" s="6" t="s">
        <v>1204</v>
      </c>
      <c r="J847" s="5"/>
      <c r="K847" s="5"/>
      <c r="L847" s="52" t="str">
        <f>HYPERLINK("http://www.smccme.edu/","www.smccme.edu")</f>
        <v>www.smccme.edu</v>
      </c>
    </row>
    <row r="848" spans="1:12" ht="45">
      <c r="A848" s="5" t="s">
        <v>3139</v>
      </c>
      <c r="B848" s="5" t="s">
        <v>2488</v>
      </c>
      <c r="C848" s="5" t="s">
        <v>5041</v>
      </c>
      <c r="D848" s="5" t="s">
        <v>5042</v>
      </c>
      <c r="E848" s="5" t="s">
        <v>5043</v>
      </c>
      <c r="F848" s="5" t="s">
        <v>4878</v>
      </c>
      <c r="G848" s="6" t="s">
        <v>5044</v>
      </c>
      <c r="H848" s="5" t="s">
        <v>4110</v>
      </c>
      <c r="I848" s="5" t="s">
        <v>2755</v>
      </c>
      <c r="J848" s="5" t="s">
        <v>2638</v>
      </c>
      <c r="K848" s="7" t="s">
        <v>2639</v>
      </c>
      <c r="L848" s="7" t="s">
        <v>2640</v>
      </c>
    </row>
    <row r="849" spans="1:12" ht="30">
      <c r="A849" s="9" t="s">
        <v>5160</v>
      </c>
      <c r="B849" s="9" t="s">
        <v>2488</v>
      </c>
      <c r="C849" s="9" t="s">
        <v>5224</v>
      </c>
      <c r="D849" s="5" t="s">
        <v>5225</v>
      </c>
      <c r="E849" s="9" t="s">
        <v>5223</v>
      </c>
      <c r="F849" s="9" t="s">
        <v>4878</v>
      </c>
      <c r="G849" s="19" t="s">
        <v>5226</v>
      </c>
      <c r="H849" s="9" t="s">
        <v>4163</v>
      </c>
      <c r="I849" s="5" t="s">
        <v>2668</v>
      </c>
      <c r="J849" s="5" t="s">
        <v>2797</v>
      </c>
      <c r="K849" s="7" t="s">
        <v>2798</v>
      </c>
      <c r="L849" s="5"/>
    </row>
    <row r="850" spans="1:12" ht="30">
      <c r="A850" s="5" t="s">
        <v>1523</v>
      </c>
      <c r="B850" s="5" t="s">
        <v>2488</v>
      </c>
      <c r="C850" s="5" t="s">
        <v>1524</v>
      </c>
      <c r="D850" s="5"/>
      <c r="E850" s="5" t="s">
        <v>3819</v>
      </c>
      <c r="F850" s="5" t="s">
        <v>4878</v>
      </c>
      <c r="G850" s="6" t="s">
        <v>1525</v>
      </c>
      <c r="H850" s="5" t="s">
        <v>3584</v>
      </c>
      <c r="I850" s="87" t="s">
        <v>1202</v>
      </c>
      <c r="J850" s="5" t="s">
        <v>1526</v>
      </c>
      <c r="K850" s="7" t="s">
        <v>1527</v>
      </c>
      <c r="L850" s="7" t="s">
        <v>1528</v>
      </c>
    </row>
    <row r="851" spans="1:12" ht="30">
      <c r="A851" s="5" t="s">
        <v>3835</v>
      </c>
      <c r="B851" s="5" t="s">
        <v>2488</v>
      </c>
      <c r="C851" s="5" t="s">
        <v>3836</v>
      </c>
      <c r="D851" s="5"/>
      <c r="E851" s="5" t="s">
        <v>3543</v>
      </c>
      <c r="F851" s="5" t="s">
        <v>4878</v>
      </c>
      <c r="G851" s="6" t="s">
        <v>3746</v>
      </c>
      <c r="H851" s="5" t="s">
        <v>4053</v>
      </c>
      <c r="I851" s="74" t="s">
        <v>726</v>
      </c>
      <c r="J851" s="5" t="s">
        <v>1956</v>
      </c>
      <c r="K851" s="7" t="s">
        <v>1957</v>
      </c>
      <c r="L851" s="7" t="s">
        <v>1958</v>
      </c>
    </row>
    <row r="852" spans="1:12" ht="45">
      <c r="A852" s="5" t="s">
        <v>3141</v>
      </c>
      <c r="B852" s="5" t="s">
        <v>2488</v>
      </c>
      <c r="C852" s="5" t="s">
        <v>5046</v>
      </c>
      <c r="D852" s="5" t="s">
        <v>5047</v>
      </c>
      <c r="E852" s="5" t="s">
        <v>4128</v>
      </c>
      <c r="F852" s="5" t="s">
        <v>4878</v>
      </c>
      <c r="G852" s="6">
        <v>4538</v>
      </c>
      <c r="H852" s="23" t="s">
        <v>4110</v>
      </c>
      <c r="I852" s="5" t="s">
        <v>2755</v>
      </c>
      <c r="J852" s="5" t="s">
        <v>2642</v>
      </c>
      <c r="K852" s="5"/>
      <c r="L852" s="7" t="s">
        <v>2643</v>
      </c>
    </row>
    <row r="853" spans="1:12" ht="30">
      <c r="A853" s="5" t="s">
        <v>1948</v>
      </c>
      <c r="B853" s="5" t="s">
        <v>2488</v>
      </c>
      <c r="C853" s="5" t="s">
        <v>3759</v>
      </c>
      <c r="D853" s="5"/>
      <c r="E853" s="5" t="s">
        <v>3760</v>
      </c>
      <c r="F853" s="5" t="s">
        <v>4878</v>
      </c>
      <c r="G853" s="6" t="s">
        <v>1949</v>
      </c>
      <c r="H853" s="5" t="s">
        <v>4053</v>
      </c>
      <c r="I853" s="74" t="s">
        <v>726</v>
      </c>
      <c r="J853" s="5" t="s">
        <v>1950</v>
      </c>
      <c r="K853" s="7" t="s">
        <v>1838</v>
      </c>
      <c r="L853" s="5" t="s">
        <v>1839</v>
      </c>
    </row>
    <row r="854" spans="1:12" ht="30">
      <c r="A854" s="33" t="s">
        <v>3179</v>
      </c>
      <c r="B854" s="32" t="s">
        <v>2488</v>
      </c>
      <c r="C854" s="33" t="s">
        <v>3253</v>
      </c>
      <c r="D854" s="33" t="s">
        <v>3252</v>
      </c>
      <c r="E854" s="33" t="s">
        <v>4144</v>
      </c>
      <c r="F854" s="33" t="s">
        <v>4878</v>
      </c>
      <c r="G854" s="34">
        <v>4402</v>
      </c>
      <c r="H854" s="32" t="s">
        <v>394</v>
      </c>
      <c r="I854" s="90" t="s">
        <v>1637</v>
      </c>
      <c r="J854" s="33" t="s">
        <v>450</v>
      </c>
      <c r="K854" s="40" t="str">
        <f>HYPERLINK("mailto:cynthia.young@sjhhealth.com","cynthia.young@sjhhealth.com")</f>
        <v>cynthia.young@sjhhealth.com</v>
      </c>
      <c r="L854" s="40" t="str">
        <f>HYPERLINK("http://www.sjhlibrary.wordpress.com/","www.sjhlibrary.wordpress.com")</f>
        <v>www.sjhlibrary.wordpress.com</v>
      </c>
    </row>
    <row r="855" spans="1:12" ht="30">
      <c r="A855" s="9" t="s">
        <v>1184</v>
      </c>
      <c r="B855" s="9" t="s">
        <v>2488</v>
      </c>
      <c r="C855" s="117" t="s">
        <v>5318</v>
      </c>
      <c r="D855" s="9" t="s">
        <v>1185</v>
      </c>
      <c r="E855" s="9" t="s">
        <v>4423</v>
      </c>
      <c r="F855" s="9" t="s">
        <v>4878</v>
      </c>
      <c r="G855" s="19">
        <v>4243</v>
      </c>
      <c r="H855" s="9" t="s">
        <v>1106</v>
      </c>
      <c r="I855" s="5" t="s">
        <v>1202</v>
      </c>
      <c r="J855" s="18" t="s">
        <v>1284</v>
      </c>
      <c r="K855" s="35" t="s">
        <v>1186</v>
      </c>
      <c r="L855" s="35" t="s">
        <v>1187</v>
      </c>
    </row>
    <row r="856" spans="1:12" ht="45">
      <c r="A856" s="5" t="s">
        <v>3949</v>
      </c>
      <c r="B856" s="5" t="s">
        <v>2488</v>
      </c>
      <c r="C856" s="5" t="s">
        <v>3950</v>
      </c>
      <c r="D856" s="5"/>
      <c r="E856" s="5" t="s">
        <v>3951</v>
      </c>
      <c r="F856" s="5" t="s">
        <v>4878</v>
      </c>
      <c r="G856" s="6" t="s">
        <v>1533</v>
      </c>
      <c r="H856" s="5" t="s">
        <v>3584</v>
      </c>
      <c r="I856" s="6" t="s">
        <v>1204</v>
      </c>
      <c r="J856" s="5"/>
      <c r="K856" s="7" t="s">
        <v>1534</v>
      </c>
      <c r="L856" s="7" t="s">
        <v>1535</v>
      </c>
    </row>
    <row r="857" spans="1:12" ht="30">
      <c r="A857" s="48" t="s">
        <v>1115</v>
      </c>
      <c r="B857" s="57" t="s">
        <v>2488</v>
      </c>
      <c r="C857" s="48" t="s">
        <v>1116</v>
      </c>
      <c r="D857" s="15"/>
      <c r="E857" s="48" t="s">
        <v>4779</v>
      </c>
      <c r="F857" s="48" t="s">
        <v>4878</v>
      </c>
      <c r="G857" s="6">
        <v>4268</v>
      </c>
      <c r="H857" s="28" t="s">
        <v>3764</v>
      </c>
      <c r="I857" s="88" t="s">
        <v>1202</v>
      </c>
      <c r="J857" s="27" t="s">
        <v>1117</v>
      </c>
      <c r="K857" s="65" t="s">
        <v>1118</v>
      </c>
      <c r="L857" s="65" t="s">
        <v>1119</v>
      </c>
    </row>
    <row r="858" spans="1:12" ht="30">
      <c r="A858" s="33" t="s">
        <v>3235</v>
      </c>
      <c r="B858" s="33" t="s">
        <v>2488</v>
      </c>
      <c r="C858" s="33" t="s">
        <v>1547</v>
      </c>
      <c r="D858" s="33"/>
      <c r="E858" s="33" t="s">
        <v>4538</v>
      </c>
      <c r="F858" s="33" t="s">
        <v>4878</v>
      </c>
      <c r="G858" s="34" t="s">
        <v>4539</v>
      </c>
      <c r="H858" s="33" t="s">
        <v>394</v>
      </c>
      <c r="I858" s="90" t="s">
        <v>1637</v>
      </c>
      <c r="J858" s="17" t="s">
        <v>451</v>
      </c>
      <c r="K858" s="41" t="s">
        <v>452</v>
      </c>
      <c r="L858" s="41" t="s">
        <v>580</v>
      </c>
    </row>
    <row r="859" spans="1:12" ht="30">
      <c r="A859" s="33" t="s">
        <v>3363</v>
      </c>
      <c r="B859" s="33" t="s">
        <v>2488</v>
      </c>
      <c r="C859" s="17" t="s">
        <v>3431</v>
      </c>
      <c r="D859" s="17"/>
      <c r="E859" s="33" t="s">
        <v>3268</v>
      </c>
      <c r="F859" s="33" t="s">
        <v>4878</v>
      </c>
      <c r="G859" s="34" t="s">
        <v>3942</v>
      </c>
      <c r="H859" s="33" t="s">
        <v>394</v>
      </c>
      <c r="I859" s="90" t="s">
        <v>1637</v>
      </c>
      <c r="J859" s="17" t="s">
        <v>581</v>
      </c>
      <c r="K859" s="41" t="s">
        <v>582</v>
      </c>
      <c r="L859" s="17" t="s">
        <v>583</v>
      </c>
    </row>
    <row r="860" spans="1:12" ht="30">
      <c r="A860" s="33" t="s">
        <v>3952</v>
      </c>
      <c r="B860" s="33" t="s">
        <v>2488</v>
      </c>
      <c r="C860" s="33" t="s">
        <v>5173</v>
      </c>
      <c r="D860" s="33" t="s">
        <v>663</v>
      </c>
      <c r="E860" s="33" t="s">
        <v>4362</v>
      </c>
      <c r="F860" s="33" t="s">
        <v>4878</v>
      </c>
      <c r="G860" s="34" t="s">
        <v>4363</v>
      </c>
      <c r="H860" s="33" t="s">
        <v>599</v>
      </c>
      <c r="I860" s="79" t="s">
        <v>49</v>
      </c>
      <c r="J860" s="46" t="s">
        <v>30</v>
      </c>
      <c r="K860" s="41" t="s">
        <v>661</v>
      </c>
      <c r="L860" s="41" t="s">
        <v>662</v>
      </c>
    </row>
    <row r="861" spans="1:12" ht="45">
      <c r="A861" s="9" t="s">
        <v>5162</v>
      </c>
      <c r="B861" s="9" t="s">
        <v>2488</v>
      </c>
      <c r="C861" s="5" t="s">
        <v>5228</v>
      </c>
      <c r="D861" s="5"/>
      <c r="E861" s="9" t="s">
        <v>4346</v>
      </c>
      <c r="F861" s="29" t="s">
        <v>4878</v>
      </c>
      <c r="G861" s="19">
        <v>4681</v>
      </c>
      <c r="H861" s="9" t="s">
        <v>4163</v>
      </c>
      <c r="I861" s="5" t="s">
        <v>2668</v>
      </c>
      <c r="J861" s="5" t="s">
        <v>2802</v>
      </c>
      <c r="K861" s="7" t="s">
        <v>2803</v>
      </c>
      <c r="L861" s="7" t="s">
        <v>2804</v>
      </c>
    </row>
    <row r="862" spans="1:12" ht="30">
      <c r="A862" s="5" t="s">
        <v>3528</v>
      </c>
      <c r="B862" s="5" t="s">
        <v>2488</v>
      </c>
      <c r="C862" s="5" t="s">
        <v>1560</v>
      </c>
      <c r="D862" s="5" t="s">
        <v>1564</v>
      </c>
      <c r="E862" s="29" t="s">
        <v>1601</v>
      </c>
      <c r="F862" s="5" t="s">
        <v>4878</v>
      </c>
      <c r="G862" s="6">
        <v>4982</v>
      </c>
      <c r="H862" s="5" t="s">
        <v>4168</v>
      </c>
      <c r="I862" s="5" t="s">
        <v>1202</v>
      </c>
      <c r="J862" s="5" t="s">
        <v>1561</v>
      </c>
      <c r="K862" s="7" t="s">
        <v>1562</v>
      </c>
      <c r="L862" s="7" t="s">
        <v>1563</v>
      </c>
    </row>
    <row r="863" spans="1:12" ht="30">
      <c r="A863" s="5" t="s">
        <v>1502</v>
      </c>
      <c r="B863" s="5" t="s">
        <v>2488</v>
      </c>
      <c r="C863" s="5" t="s">
        <v>3404</v>
      </c>
      <c r="D863" s="5"/>
      <c r="E863" s="5" t="s">
        <v>3405</v>
      </c>
      <c r="F863" s="5" t="s">
        <v>4878</v>
      </c>
      <c r="G863" s="6" t="s">
        <v>3406</v>
      </c>
      <c r="H863" s="5" t="s">
        <v>4168</v>
      </c>
      <c r="I863" s="5" t="s">
        <v>1202</v>
      </c>
      <c r="J863" s="5" t="s">
        <v>1503</v>
      </c>
      <c r="K863" s="7" t="s">
        <v>1504</v>
      </c>
      <c r="L863" s="7" t="s">
        <v>1505</v>
      </c>
    </row>
    <row r="864" spans="1:12" ht="30">
      <c r="A864" s="33" t="s">
        <v>3214</v>
      </c>
      <c r="B864" s="33" t="s">
        <v>2488</v>
      </c>
      <c r="C864" s="33" t="s">
        <v>3298</v>
      </c>
      <c r="D864" s="33" t="s">
        <v>3299</v>
      </c>
      <c r="E864" s="33" t="s">
        <v>3297</v>
      </c>
      <c r="F864" s="33" t="s">
        <v>4878</v>
      </c>
      <c r="G864" s="34">
        <v>4448</v>
      </c>
      <c r="H864" s="32" t="s">
        <v>394</v>
      </c>
      <c r="I864" s="90" t="s">
        <v>1637</v>
      </c>
      <c r="J864" s="17"/>
      <c r="K864" s="17"/>
      <c r="L864" s="17"/>
    </row>
    <row r="865" spans="1:12" ht="45">
      <c r="A865" s="5" t="s">
        <v>3540</v>
      </c>
      <c r="B865" s="5" t="s">
        <v>2488</v>
      </c>
      <c r="C865" s="5" t="s">
        <v>1539</v>
      </c>
      <c r="D865" s="5"/>
      <c r="E865" s="5" t="s">
        <v>3542</v>
      </c>
      <c r="F865" s="5" t="s">
        <v>4878</v>
      </c>
      <c r="G865" s="6" t="s">
        <v>1422</v>
      </c>
      <c r="H865" s="5" t="s">
        <v>3584</v>
      </c>
      <c r="I865" s="6" t="s">
        <v>1204</v>
      </c>
      <c r="J865" s="5" t="s">
        <v>1540</v>
      </c>
      <c r="K865" s="7" t="s">
        <v>1541</v>
      </c>
      <c r="L865" s="5" t="s">
        <v>1542</v>
      </c>
    </row>
    <row r="866" spans="1:12" ht="30">
      <c r="A866" s="5" t="s">
        <v>5074</v>
      </c>
      <c r="B866" s="5" t="s">
        <v>2488</v>
      </c>
      <c r="C866" s="5" t="s">
        <v>5116</v>
      </c>
      <c r="D866" s="5"/>
      <c r="E866" s="5" t="s">
        <v>4355</v>
      </c>
      <c r="F866" s="5" t="s">
        <v>4878</v>
      </c>
      <c r="G866" s="6" t="s">
        <v>5117</v>
      </c>
      <c r="H866" s="5" t="s">
        <v>4093</v>
      </c>
      <c r="I866" s="5" t="s">
        <v>2755</v>
      </c>
      <c r="J866" s="5" t="s">
        <v>2813</v>
      </c>
      <c r="K866" s="7" t="s">
        <v>2814</v>
      </c>
      <c r="L866" s="7" t="s">
        <v>2815</v>
      </c>
    </row>
    <row r="867" spans="1:12" ht="30">
      <c r="A867" s="5" t="s">
        <v>1625</v>
      </c>
      <c r="B867" s="5" t="s">
        <v>2488</v>
      </c>
      <c r="C867" s="5" t="s">
        <v>1626</v>
      </c>
      <c r="D867" s="5"/>
      <c r="E867" s="5" t="s">
        <v>4650</v>
      </c>
      <c r="F867" s="5" t="s">
        <v>4878</v>
      </c>
      <c r="G867" s="6" t="s">
        <v>4651</v>
      </c>
      <c r="H867" s="5" t="s">
        <v>1576</v>
      </c>
      <c r="I867" s="29" t="s">
        <v>1637</v>
      </c>
      <c r="J867" s="5" t="s">
        <v>1627</v>
      </c>
      <c r="K867" s="7" t="s">
        <v>1628</v>
      </c>
      <c r="L867" s="5" t="s">
        <v>1629</v>
      </c>
    </row>
    <row r="868" spans="1:12" ht="30">
      <c r="A868" s="29" t="s">
        <v>13</v>
      </c>
      <c r="B868" s="29" t="s">
        <v>2488</v>
      </c>
      <c r="C868" s="29" t="s">
        <v>14</v>
      </c>
      <c r="D868" s="9" t="s">
        <v>5192</v>
      </c>
      <c r="E868" s="29" t="s">
        <v>4244</v>
      </c>
      <c r="F868" s="29" t="s">
        <v>4878</v>
      </c>
      <c r="G868" s="19">
        <v>4609</v>
      </c>
      <c r="H868" s="29" t="s">
        <v>4163</v>
      </c>
      <c r="I868" s="5" t="s">
        <v>2668</v>
      </c>
      <c r="J868" s="9" t="s">
        <v>2738</v>
      </c>
      <c r="K868" s="39" t="str">
        <f>HYPERLINK("mailto:thorncirc@coa.edu","thorncirc@coa.edu")</f>
        <v>thorncirc@coa.edu</v>
      </c>
      <c r="L868" s="39" t="str">
        <f>HYPERLINK("http://www.coa.edu/thorndick-library-microsit","www.coa.edu/thorndick-library-microsit")</f>
        <v>www.coa.edu/thorndick-library-microsit</v>
      </c>
    </row>
    <row r="869" spans="1:12" ht="30">
      <c r="A869" s="17" t="s">
        <v>3430</v>
      </c>
      <c r="B869" s="17" t="s">
        <v>2488</v>
      </c>
      <c r="C869" s="17" t="s">
        <v>3466</v>
      </c>
      <c r="D869" s="17"/>
      <c r="E869" s="17" t="s">
        <v>3461</v>
      </c>
      <c r="F869" s="17" t="s">
        <v>4878</v>
      </c>
      <c r="G869" s="31" t="s">
        <v>3462</v>
      </c>
      <c r="H869" s="17" t="s">
        <v>668</v>
      </c>
      <c r="I869" s="90" t="s">
        <v>2755</v>
      </c>
      <c r="J869" s="17" t="s">
        <v>698</v>
      </c>
      <c r="K869" s="17" t="s">
        <v>699</v>
      </c>
      <c r="L869" s="17" t="s">
        <v>700</v>
      </c>
    </row>
    <row r="870" spans="1:12" s="97" customFormat="1" ht="30">
      <c r="A870" s="9" t="s">
        <v>1191</v>
      </c>
      <c r="B870" s="9" t="s">
        <v>2488</v>
      </c>
      <c r="C870" s="9" t="s">
        <v>1192</v>
      </c>
      <c r="D870" s="5"/>
      <c r="E870" s="9" t="s">
        <v>1193</v>
      </c>
      <c r="F870" s="9" t="s">
        <v>4878</v>
      </c>
      <c r="G870" s="19" t="s">
        <v>1194</v>
      </c>
      <c r="H870" s="9" t="s">
        <v>1106</v>
      </c>
      <c r="I870" s="5" t="s">
        <v>1202</v>
      </c>
      <c r="J870" s="5" t="s">
        <v>1196</v>
      </c>
      <c r="K870" s="5" t="s">
        <v>1195</v>
      </c>
      <c r="L870" s="5"/>
    </row>
    <row r="871" spans="1:12" ht="30">
      <c r="A871" s="5" t="s">
        <v>1197</v>
      </c>
      <c r="B871" s="5" t="s">
        <v>2488</v>
      </c>
      <c r="C871" s="5" t="s">
        <v>1198</v>
      </c>
      <c r="D871" s="5"/>
      <c r="E871" s="29" t="s">
        <v>4691</v>
      </c>
      <c r="F871" s="29" t="s">
        <v>4878</v>
      </c>
      <c r="G871" s="6">
        <v>4282</v>
      </c>
      <c r="H871" s="5" t="s">
        <v>1106</v>
      </c>
      <c r="I871" s="5" t="s">
        <v>1202</v>
      </c>
      <c r="J871" s="5" t="s">
        <v>1200</v>
      </c>
      <c r="K871" s="5"/>
      <c r="L871" s="5" t="s">
        <v>1199</v>
      </c>
    </row>
    <row r="872" spans="1:12">
      <c r="A872" s="9" t="s">
        <v>3853</v>
      </c>
      <c r="B872" s="9" t="s">
        <v>2488</v>
      </c>
      <c r="C872" s="9" t="s">
        <v>3854</v>
      </c>
      <c r="D872" s="9"/>
      <c r="E872" s="9" t="s">
        <v>4222</v>
      </c>
      <c r="F872" s="9" t="s">
        <v>4878</v>
      </c>
      <c r="G872" s="19">
        <v>4357</v>
      </c>
      <c r="H872" s="81" t="s">
        <v>668</v>
      </c>
      <c r="I872" s="81" t="s">
        <v>2755</v>
      </c>
      <c r="J872" s="19"/>
      <c r="K872" s="19"/>
      <c r="L872" s="19"/>
    </row>
    <row r="873" spans="1:12" ht="45">
      <c r="A873" s="9" t="s">
        <v>3027</v>
      </c>
      <c r="B873" s="9" t="s">
        <v>2488</v>
      </c>
      <c r="C873" s="9" t="s">
        <v>3200</v>
      </c>
      <c r="D873" s="5"/>
      <c r="E873" s="9" t="s">
        <v>3199</v>
      </c>
      <c r="F873" s="9" t="s">
        <v>4878</v>
      </c>
      <c r="G873" s="19" t="s">
        <v>3201</v>
      </c>
      <c r="H873" s="9" t="s">
        <v>1639</v>
      </c>
      <c r="I873" s="74" t="s">
        <v>49</v>
      </c>
      <c r="J873" s="5" t="s">
        <v>1832</v>
      </c>
      <c r="K873" s="5" t="s">
        <v>1833</v>
      </c>
      <c r="L873" s="5" t="s">
        <v>1834</v>
      </c>
    </row>
    <row r="874" spans="1:12" ht="45">
      <c r="A874" s="29" t="s">
        <v>1437</v>
      </c>
      <c r="B874" s="29" t="s">
        <v>2488</v>
      </c>
      <c r="C874" s="29" t="s">
        <v>1438</v>
      </c>
      <c r="D874" s="5"/>
      <c r="E874" s="29" t="s">
        <v>4067</v>
      </c>
      <c r="F874" s="29" t="s">
        <v>4878</v>
      </c>
      <c r="G874" s="37">
        <v>4103</v>
      </c>
      <c r="H874" s="5" t="s">
        <v>3584</v>
      </c>
      <c r="I874" s="6" t="s">
        <v>1204</v>
      </c>
      <c r="J874" s="29" t="s">
        <v>1439</v>
      </c>
      <c r="K874" s="51" t="str">
        <f>HYPERLINK("mailto:library@une.edu","library@une.edu")</f>
        <v>library@une.edu</v>
      </c>
      <c r="L874" s="51" t="str">
        <f>HYPERLINK("http://www.une.edu/library","www.une.edu/library")</f>
        <v>www.une.edu/library</v>
      </c>
    </row>
    <row r="875" spans="1:12" ht="30">
      <c r="A875" s="9" t="s">
        <v>4981</v>
      </c>
      <c r="B875" s="9" t="s">
        <v>2488</v>
      </c>
      <c r="C875" s="9" t="s">
        <v>4982</v>
      </c>
      <c r="D875" s="9"/>
      <c r="E875" s="9" t="s">
        <v>4884</v>
      </c>
      <c r="F875" s="9" t="s">
        <v>4878</v>
      </c>
      <c r="G875" s="19">
        <v>4654</v>
      </c>
      <c r="H875" s="4" t="s">
        <v>4380</v>
      </c>
      <c r="I875" s="4" t="s">
        <v>2668</v>
      </c>
      <c r="J875" s="18" t="s">
        <v>2653</v>
      </c>
      <c r="K875" s="35" t="s">
        <v>2654</v>
      </c>
      <c r="L875" s="35" t="s">
        <v>2655</v>
      </c>
    </row>
    <row r="876" spans="1:12" ht="45">
      <c r="A876" s="9" t="s">
        <v>3855</v>
      </c>
      <c r="B876" s="9" t="s">
        <v>2488</v>
      </c>
      <c r="C876" s="9" t="s">
        <v>2967</v>
      </c>
      <c r="D876" s="5"/>
      <c r="E876" s="9" t="s">
        <v>4309</v>
      </c>
      <c r="F876" s="9" t="s">
        <v>4878</v>
      </c>
      <c r="G876" s="19" t="s">
        <v>4310</v>
      </c>
      <c r="H876" s="9" t="s">
        <v>2938</v>
      </c>
      <c r="I876" s="9" t="s">
        <v>2938</v>
      </c>
      <c r="J876" s="5" t="s">
        <v>2894</v>
      </c>
      <c r="K876" s="5" t="s">
        <v>2895</v>
      </c>
      <c r="L876" s="7" t="s">
        <v>2896</v>
      </c>
    </row>
    <row r="877" spans="1:12" ht="30">
      <c r="A877" s="5" t="s">
        <v>1959</v>
      </c>
      <c r="B877" s="5" t="s">
        <v>2488</v>
      </c>
      <c r="C877" s="5" t="s">
        <v>4344</v>
      </c>
      <c r="D877" s="5"/>
      <c r="E877" s="5" t="s">
        <v>4256</v>
      </c>
      <c r="F877" s="5" t="s">
        <v>4878</v>
      </c>
      <c r="G877" s="6">
        <v>4005</v>
      </c>
      <c r="H877" s="5" t="s">
        <v>4053</v>
      </c>
      <c r="I877" s="74" t="s">
        <v>726</v>
      </c>
      <c r="J877" s="29" t="s">
        <v>1960</v>
      </c>
      <c r="K877" s="51" t="str">
        <f>HYPERLINK("mailto:library@une.edu","library@une.edu")</f>
        <v>library@une.edu</v>
      </c>
      <c r="L877" s="51" t="str">
        <f>HYPERLINK("http://www.une.edu/library","www.une.edu/library")</f>
        <v>www.une.edu/library</v>
      </c>
    </row>
    <row r="878" spans="1:12" ht="45">
      <c r="A878" s="29" t="s">
        <v>1591</v>
      </c>
      <c r="B878" s="29" t="s">
        <v>2488</v>
      </c>
      <c r="C878" s="29" t="s">
        <v>4594</v>
      </c>
      <c r="D878" s="29"/>
      <c r="E878" s="29" t="s">
        <v>4067</v>
      </c>
      <c r="F878" s="5" t="s">
        <v>4878</v>
      </c>
      <c r="G878" s="37" t="s">
        <v>1448</v>
      </c>
      <c r="H878" s="5" t="s">
        <v>3584</v>
      </c>
      <c r="I878" s="6" t="s">
        <v>1204</v>
      </c>
      <c r="J878" s="29" t="s">
        <v>1449</v>
      </c>
      <c r="K878" s="29" t="s">
        <v>1450</v>
      </c>
      <c r="L878" s="29"/>
    </row>
    <row r="879" spans="1:12" ht="30">
      <c r="A879" s="33" t="s">
        <v>3234</v>
      </c>
      <c r="B879" s="33" t="s">
        <v>2488</v>
      </c>
      <c r="C879" s="33" t="s">
        <v>3327</v>
      </c>
      <c r="D879" s="17"/>
      <c r="E879" s="33" t="s">
        <v>4227</v>
      </c>
      <c r="F879" s="33" t="s">
        <v>4878</v>
      </c>
      <c r="G879" s="34" t="s">
        <v>3328</v>
      </c>
      <c r="H879" s="33" t="s">
        <v>394</v>
      </c>
      <c r="I879" s="90" t="s">
        <v>1637</v>
      </c>
      <c r="J879" s="17" t="s">
        <v>592</v>
      </c>
      <c r="K879" s="17" t="s">
        <v>593</v>
      </c>
      <c r="L879" s="17" t="s">
        <v>594</v>
      </c>
    </row>
    <row r="880" spans="1:12" ht="60">
      <c r="A880" s="5" t="s">
        <v>5080</v>
      </c>
      <c r="B880" s="5" t="s">
        <v>2488</v>
      </c>
      <c r="C880" s="5" t="s">
        <v>5120</v>
      </c>
      <c r="D880" s="5" t="s">
        <v>5121</v>
      </c>
      <c r="E880" s="5" t="s">
        <v>4871</v>
      </c>
      <c r="F880" s="5" t="s">
        <v>4878</v>
      </c>
      <c r="G880" s="6" t="s">
        <v>4873</v>
      </c>
      <c r="H880" s="5" t="s">
        <v>4093</v>
      </c>
      <c r="I880" s="5" t="s">
        <v>2755</v>
      </c>
      <c r="J880" s="29" t="s">
        <v>2822</v>
      </c>
      <c r="K880" s="7" t="s">
        <v>2823</v>
      </c>
      <c r="L880" s="7" t="s">
        <v>2824</v>
      </c>
    </row>
    <row r="881" spans="1:12" ht="30">
      <c r="A881" s="5" t="s">
        <v>4945</v>
      </c>
      <c r="B881" s="5" t="s">
        <v>2488</v>
      </c>
      <c r="C881" s="5" t="s">
        <v>5119</v>
      </c>
      <c r="D881" s="5" t="s">
        <v>4262</v>
      </c>
      <c r="E881" s="5" t="s">
        <v>4155</v>
      </c>
      <c r="F881" s="29" t="s">
        <v>4878</v>
      </c>
      <c r="G881" s="6">
        <v>4862</v>
      </c>
      <c r="H881" s="5" t="s">
        <v>4093</v>
      </c>
      <c r="I881" s="5" t="s">
        <v>2755</v>
      </c>
      <c r="J881" s="5" t="s">
        <v>2819</v>
      </c>
      <c r="K881" s="7" t="s">
        <v>2820</v>
      </c>
      <c r="L881" s="7" t="s">
        <v>2821</v>
      </c>
    </row>
    <row r="882" spans="1:12" ht="30">
      <c r="A882" s="9" t="s">
        <v>2906</v>
      </c>
      <c r="B882" s="5" t="s">
        <v>2488</v>
      </c>
      <c r="C882" s="9" t="s">
        <v>2950</v>
      </c>
      <c r="D882" s="9" t="s">
        <v>2951</v>
      </c>
      <c r="E882" s="9" t="s">
        <v>2949</v>
      </c>
      <c r="F882" s="9" t="s">
        <v>4878</v>
      </c>
      <c r="G882" s="19">
        <v>4758</v>
      </c>
      <c r="H882" s="29" t="s">
        <v>2938</v>
      </c>
      <c r="I882" s="9" t="s">
        <v>2938</v>
      </c>
      <c r="J882" s="5" t="s">
        <v>3002</v>
      </c>
      <c r="K882" s="7" t="s">
        <v>3003</v>
      </c>
      <c r="L882" s="7" t="s">
        <v>3004</v>
      </c>
    </row>
    <row r="883" spans="1:12">
      <c r="A883" s="9" t="s">
        <v>3858</v>
      </c>
      <c r="B883" s="9" t="s">
        <v>2488</v>
      </c>
      <c r="C883" s="9" t="s">
        <v>3859</v>
      </c>
      <c r="D883" s="9" t="s">
        <v>3860</v>
      </c>
      <c r="E883" s="9" t="s">
        <v>4136</v>
      </c>
      <c r="F883" s="3" t="s">
        <v>4878</v>
      </c>
      <c r="G883" s="19">
        <v>4915</v>
      </c>
      <c r="H883" s="19" t="s">
        <v>707</v>
      </c>
      <c r="I883" s="81" t="s">
        <v>2755</v>
      </c>
      <c r="J883" s="19"/>
      <c r="K883" s="19"/>
      <c r="L883" s="19"/>
    </row>
    <row r="884" spans="1:12" ht="30">
      <c r="A884" s="32" t="s">
        <v>618</v>
      </c>
      <c r="B884" s="32" t="s">
        <v>2488</v>
      </c>
      <c r="C884" s="32" t="s">
        <v>5173</v>
      </c>
      <c r="D884" s="32"/>
      <c r="E884" s="32" t="s">
        <v>3280</v>
      </c>
      <c r="F884" s="32" t="s">
        <v>4878</v>
      </c>
      <c r="G884" s="42">
        <v>4438</v>
      </c>
      <c r="H884" s="32" t="s">
        <v>707</v>
      </c>
      <c r="I884" s="91" t="s">
        <v>2755</v>
      </c>
      <c r="J884" s="32" t="s">
        <v>619</v>
      </c>
      <c r="K884" s="41" t="s">
        <v>620</v>
      </c>
      <c r="L884" s="41" t="s">
        <v>621</v>
      </c>
    </row>
    <row r="885" spans="1:12" ht="45">
      <c r="A885" s="5" t="s">
        <v>3861</v>
      </c>
      <c r="B885" s="5" t="s">
        <v>2488</v>
      </c>
      <c r="C885" s="5" t="s">
        <v>3862</v>
      </c>
      <c r="D885" s="5"/>
      <c r="E885" s="5" t="s">
        <v>4674</v>
      </c>
      <c r="F885" s="29" t="s">
        <v>4878</v>
      </c>
      <c r="G885" s="6">
        <v>4092</v>
      </c>
      <c r="H885" s="5" t="s">
        <v>3584</v>
      </c>
      <c r="I885" s="6" t="s">
        <v>1204</v>
      </c>
      <c r="J885" s="5" t="s">
        <v>1456</v>
      </c>
      <c r="K885" s="7" t="s">
        <v>1457</v>
      </c>
      <c r="L885" s="7" t="s">
        <v>1458</v>
      </c>
    </row>
    <row r="886" spans="1:12" ht="45">
      <c r="A886" s="5" t="s">
        <v>5082</v>
      </c>
      <c r="B886" s="5" t="s">
        <v>2488</v>
      </c>
      <c r="C886" s="5" t="s">
        <v>5123</v>
      </c>
      <c r="D886" s="5"/>
      <c r="E886" s="5" t="s">
        <v>4108</v>
      </c>
      <c r="F886" s="5" t="s">
        <v>4878</v>
      </c>
      <c r="G886" s="6" t="s">
        <v>5124</v>
      </c>
      <c r="H886" s="5" t="s">
        <v>4093</v>
      </c>
      <c r="I886" s="5" t="s">
        <v>2755</v>
      </c>
      <c r="J886" s="5" t="s">
        <v>2828</v>
      </c>
      <c r="K886" s="7" t="s">
        <v>2829</v>
      </c>
      <c r="L886" s="7" t="s">
        <v>2719</v>
      </c>
    </row>
    <row r="887" spans="1:12" ht="30">
      <c r="A887" s="105" t="s">
        <v>3049</v>
      </c>
      <c r="B887" s="9" t="s">
        <v>2488</v>
      </c>
      <c r="C887" s="105" t="s">
        <v>5333</v>
      </c>
      <c r="E887" s="9" t="s">
        <v>4297</v>
      </c>
      <c r="F887" s="9" t="s">
        <v>4878</v>
      </c>
      <c r="G887" s="19" t="s">
        <v>4298</v>
      </c>
      <c r="H887" s="9" t="s">
        <v>2938</v>
      </c>
      <c r="I887" s="9" t="s">
        <v>2938</v>
      </c>
      <c r="J887" s="5" t="s">
        <v>1100</v>
      </c>
      <c r="K887" s="7" t="s">
        <v>1101</v>
      </c>
      <c r="L887" s="5" t="s">
        <v>1102</v>
      </c>
    </row>
    <row r="888" spans="1:12" ht="30">
      <c r="A888" s="3" t="s">
        <v>8</v>
      </c>
      <c r="B888" s="3" t="s">
        <v>2488</v>
      </c>
      <c r="C888" s="3" t="s">
        <v>4986</v>
      </c>
      <c r="E888" s="3" t="s">
        <v>4485</v>
      </c>
      <c r="F888" s="9" t="s">
        <v>4878</v>
      </c>
      <c r="G888" s="4">
        <v>4619</v>
      </c>
      <c r="H888" s="4" t="s">
        <v>4380</v>
      </c>
      <c r="I888" s="4" t="s">
        <v>2668</v>
      </c>
      <c r="J888" s="3" t="s">
        <v>2660</v>
      </c>
      <c r="K888" s="56" t="s">
        <v>2661</v>
      </c>
      <c r="L888" s="56" t="s">
        <v>2662</v>
      </c>
    </row>
    <row r="889" spans="1:12" ht="30">
      <c r="A889" s="5" t="s">
        <v>1961</v>
      </c>
      <c r="B889" s="5" t="s">
        <v>2488</v>
      </c>
      <c r="C889" s="5" t="s">
        <v>1962</v>
      </c>
      <c r="D889" s="5"/>
      <c r="E889" s="5" t="s">
        <v>1963</v>
      </c>
      <c r="F889" s="5" t="s">
        <v>4878</v>
      </c>
      <c r="G889" s="6" t="s">
        <v>1964</v>
      </c>
      <c r="H889" s="5" t="s">
        <v>4053</v>
      </c>
      <c r="I889" s="74" t="s">
        <v>726</v>
      </c>
      <c r="J889" s="5" t="s">
        <v>1965</v>
      </c>
      <c r="K889" s="7" t="s">
        <v>1966</v>
      </c>
      <c r="L889" s="5" t="s">
        <v>1967</v>
      </c>
    </row>
    <row r="890" spans="1:12" ht="30">
      <c r="A890" s="24" t="s">
        <v>1122</v>
      </c>
      <c r="B890" s="25" t="s">
        <v>2488</v>
      </c>
      <c r="C890" s="24" t="s">
        <v>1124</v>
      </c>
      <c r="D890" s="24" t="s">
        <v>1123</v>
      </c>
      <c r="E890" s="24" t="s">
        <v>3868</v>
      </c>
      <c r="F890" s="24" t="s">
        <v>4878</v>
      </c>
      <c r="G890" s="103" t="s">
        <v>1121</v>
      </c>
      <c r="H890" s="24" t="s">
        <v>3764</v>
      </c>
      <c r="I890" s="88" t="s">
        <v>1202</v>
      </c>
      <c r="J890" s="15"/>
      <c r="K890" s="15"/>
      <c r="L890" s="15"/>
    </row>
    <row r="891" spans="1:12" ht="45">
      <c r="A891" s="9" t="s">
        <v>3046</v>
      </c>
      <c r="B891" s="9" t="s">
        <v>2488</v>
      </c>
      <c r="C891" s="9" t="s">
        <v>3107</v>
      </c>
      <c r="D891" s="5"/>
      <c r="E891" s="9" t="s">
        <v>4643</v>
      </c>
      <c r="F891" s="9" t="s">
        <v>4878</v>
      </c>
      <c r="G891" s="19" t="s">
        <v>4644</v>
      </c>
      <c r="H891" s="9" t="s">
        <v>1639</v>
      </c>
      <c r="I891" s="74" t="s">
        <v>49</v>
      </c>
      <c r="J891" s="5" t="s">
        <v>1729</v>
      </c>
      <c r="K891" s="5" t="s">
        <v>1730</v>
      </c>
      <c r="L891" s="5" t="s">
        <v>1731</v>
      </c>
    </row>
    <row r="892" spans="1:12">
      <c r="A892" s="9" t="s">
        <v>3345</v>
      </c>
      <c r="B892" s="9" t="s">
        <v>2488</v>
      </c>
      <c r="C892" s="9" t="s">
        <v>3072</v>
      </c>
      <c r="D892" s="5"/>
      <c r="E892" s="9" t="s">
        <v>4166</v>
      </c>
      <c r="F892" s="3" t="s">
        <v>4878</v>
      </c>
      <c r="G892" s="19" t="s">
        <v>4167</v>
      </c>
      <c r="H892" s="81" t="s">
        <v>4168</v>
      </c>
      <c r="I892" s="81" t="s">
        <v>1202</v>
      </c>
      <c r="J892" s="19"/>
      <c r="K892" s="19"/>
      <c r="L892" s="19"/>
    </row>
    <row r="893" spans="1:12" ht="30">
      <c r="A893" s="5" t="s">
        <v>3530</v>
      </c>
      <c r="B893" s="5" t="s">
        <v>2488</v>
      </c>
      <c r="C893" s="5" t="s">
        <v>3408</v>
      </c>
      <c r="D893" s="5" t="s">
        <v>1569</v>
      </c>
      <c r="E893" s="5" t="s">
        <v>4803</v>
      </c>
      <c r="F893" s="29" t="s">
        <v>4878</v>
      </c>
      <c r="G893" s="6">
        <v>4285</v>
      </c>
      <c r="H893" s="29" t="s">
        <v>4168</v>
      </c>
      <c r="I893" s="5" t="s">
        <v>1202</v>
      </c>
      <c r="J893" s="5" t="s">
        <v>1567</v>
      </c>
      <c r="K893" s="7" t="s">
        <v>1568</v>
      </c>
      <c r="L893" s="5"/>
    </row>
    <row r="894" spans="1:12">
      <c r="A894" s="9" t="s">
        <v>3869</v>
      </c>
      <c r="B894" s="9" t="s">
        <v>2488</v>
      </c>
      <c r="C894" s="9" t="s">
        <v>3870</v>
      </c>
      <c r="D894" s="9" t="s">
        <v>3871</v>
      </c>
      <c r="E894" s="9" t="s">
        <v>4639</v>
      </c>
      <c r="F894" s="3" t="s">
        <v>4878</v>
      </c>
      <c r="G894" s="19">
        <v>4084</v>
      </c>
      <c r="H894" s="81" t="s">
        <v>3584</v>
      </c>
      <c r="I894" s="81" t="s">
        <v>1202</v>
      </c>
      <c r="J894" s="19"/>
      <c r="K894" s="19"/>
      <c r="L894" s="19"/>
    </row>
    <row r="895" spans="1:12" ht="30">
      <c r="A895" s="5" t="s">
        <v>3873</v>
      </c>
      <c r="B895" s="5" t="s">
        <v>2488</v>
      </c>
      <c r="C895" s="5" t="s">
        <v>3874</v>
      </c>
      <c r="D895" s="5"/>
      <c r="E895" s="5" t="s">
        <v>3654</v>
      </c>
      <c r="F895" s="5" t="s">
        <v>4878</v>
      </c>
      <c r="G895" s="6" t="s">
        <v>1968</v>
      </c>
      <c r="H895" s="5" t="s">
        <v>4053</v>
      </c>
      <c r="I895" s="74" t="s">
        <v>726</v>
      </c>
      <c r="J895" s="5" t="s">
        <v>363</v>
      </c>
      <c r="K895" s="7" t="s">
        <v>271</v>
      </c>
      <c r="L895" s="7" t="s">
        <v>272</v>
      </c>
    </row>
    <row r="896" spans="1:12" ht="30">
      <c r="A896" s="29" t="s">
        <v>273</v>
      </c>
      <c r="B896" s="29" t="s">
        <v>2488</v>
      </c>
      <c r="C896" s="29" t="s">
        <v>274</v>
      </c>
      <c r="D896" s="29"/>
      <c r="E896" s="29" t="s">
        <v>3654</v>
      </c>
      <c r="F896" s="29" t="s">
        <v>4878</v>
      </c>
      <c r="G896" s="37">
        <v>4090</v>
      </c>
      <c r="H896" s="29" t="s">
        <v>4053</v>
      </c>
      <c r="I896" s="85" t="s">
        <v>726</v>
      </c>
      <c r="J896" s="29" t="s">
        <v>275</v>
      </c>
      <c r="K896" s="51" t="str">
        <f>HYPERLINK("mailto:nancyv@wellsnerr.org","nancyv@wellsnerr.org")</f>
        <v>nancyv@wellsnerr.org</v>
      </c>
      <c r="L896" s="29" t="s">
        <v>276</v>
      </c>
    </row>
    <row r="897" spans="1:12" ht="45">
      <c r="A897" s="5" t="s">
        <v>3878</v>
      </c>
      <c r="B897" s="5" t="s">
        <v>2488</v>
      </c>
      <c r="C897" s="5" t="s">
        <v>277</v>
      </c>
      <c r="D897" s="5"/>
      <c r="E897" s="5" t="s">
        <v>4448</v>
      </c>
      <c r="F897" s="5" t="s">
        <v>4878</v>
      </c>
      <c r="G897" s="6" t="s">
        <v>1777</v>
      </c>
      <c r="H897" s="5" t="s">
        <v>4053</v>
      </c>
      <c r="I897" s="74" t="s">
        <v>726</v>
      </c>
      <c r="J897" s="5" t="s">
        <v>278</v>
      </c>
      <c r="K897" s="7" t="s">
        <v>279</v>
      </c>
      <c r="L897" s="7" t="s">
        <v>280</v>
      </c>
    </row>
    <row r="898" spans="1:12">
      <c r="A898" s="9" t="s">
        <v>3881</v>
      </c>
      <c r="B898" s="9" t="s">
        <v>2488</v>
      </c>
      <c r="C898" s="9" t="s">
        <v>4342</v>
      </c>
      <c r="D898" s="9" t="s">
        <v>3882</v>
      </c>
      <c r="E898" s="9" t="s">
        <v>3883</v>
      </c>
      <c r="F898" s="3" t="s">
        <v>4878</v>
      </c>
      <c r="G898" s="19">
        <v>4219</v>
      </c>
      <c r="H898" s="81" t="s">
        <v>3764</v>
      </c>
      <c r="I898" s="81" t="s">
        <v>1202</v>
      </c>
      <c r="J898" s="19"/>
      <c r="K898" s="19"/>
      <c r="L898" s="19"/>
    </row>
    <row r="899" spans="1:12" ht="30">
      <c r="A899" s="10" t="s">
        <v>4993</v>
      </c>
      <c r="B899" s="11" t="s">
        <v>2488</v>
      </c>
      <c r="C899" s="10" t="s">
        <v>4994</v>
      </c>
      <c r="D899" s="10"/>
      <c r="E899" s="10" t="s">
        <v>4995</v>
      </c>
      <c r="F899" s="10" t="s">
        <v>4878</v>
      </c>
      <c r="G899" s="12" t="s">
        <v>4996</v>
      </c>
      <c r="H899" s="4" t="s">
        <v>4380</v>
      </c>
      <c r="I899" s="4" t="s">
        <v>2668</v>
      </c>
      <c r="J899" s="18" t="s">
        <v>2664</v>
      </c>
      <c r="K899" s="13" t="s">
        <v>2665</v>
      </c>
      <c r="L899" s="14" t="s">
        <v>2666</v>
      </c>
    </row>
    <row r="900" spans="1:12" ht="30">
      <c r="A900" s="5" t="s">
        <v>3884</v>
      </c>
      <c r="B900" s="5" t="s">
        <v>2488</v>
      </c>
      <c r="C900" s="5" t="s">
        <v>3885</v>
      </c>
      <c r="D900" s="5"/>
      <c r="E900" s="5" t="s">
        <v>4736</v>
      </c>
      <c r="F900" s="5" t="s">
        <v>4878</v>
      </c>
      <c r="G900" s="6" t="s">
        <v>4737</v>
      </c>
      <c r="H900" s="5" t="s">
        <v>4053</v>
      </c>
      <c r="I900" s="74" t="s">
        <v>726</v>
      </c>
      <c r="J900" s="60" t="s">
        <v>26</v>
      </c>
      <c r="K900" s="7" t="s">
        <v>281</v>
      </c>
      <c r="L900" s="7" t="s">
        <v>381</v>
      </c>
    </row>
    <row r="901" spans="1:12" ht="30">
      <c r="A901" s="5" t="s">
        <v>3531</v>
      </c>
      <c r="B901" s="5" t="s">
        <v>2488</v>
      </c>
      <c r="C901" s="5" t="s">
        <v>3410</v>
      </c>
      <c r="D901" s="5" t="s">
        <v>3409</v>
      </c>
      <c r="E901" s="5" t="s">
        <v>4509</v>
      </c>
      <c r="F901" s="5" t="s">
        <v>4878</v>
      </c>
      <c r="G901" s="6" t="s">
        <v>3411</v>
      </c>
      <c r="H901" s="5" t="s">
        <v>4168</v>
      </c>
      <c r="I901" s="5" t="s">
        <v>1202</v>
      </c>
      <c r="J901" s="5" t="s">
        <v>1573</v>
      </c>
      <c r="K901" s="7" t="s">
        <v>1574</v>
      </c>
      <c r="L901" s="5" t="s">
        <v>1575</v>
      </c>
    </row>
    <row r="902" spans="1:12" ht="45">
      <c r="A902" s="5" t="s">
        <v>1404</v>
      </c>
      <c r="B902" s="5" t="s">
        <v>2488</v>
      </c>
      <c r="C902" s="5" t="s">
        <v>944</v>
      </c>
      <c r="D902" s="5"/>
      <c r="E902" s="5" t="s">
        <v>4558</v>
      </c>
      <c r="F902" s="5" t="s">
        <v>4878</v>
      </c>
      <c r="G902" s="6">
        <v>4062</v>
      </c>
      <c r="H902" s="5" t="s">
        <v>3584</v>
      </c>
      <c r="I902" s="87" t="s">
        <v>1202</v>
      </c>
      <c r="J902" s="5" t="s">
        <v>1405</v>
      </c>
      <c r="K902" s="7" t="s">
        <v>1406</v>
      </c>
      <c r="L902" s="7" t="s">
        <v>1407</v>
      </c>
    </row>
    <row r="903" spans="1:12" ht="45">
      <c r="A903" s="9" t="s">
        <v>3182</v>
      </c>
      <c r="B903" s="9" t="s">
        <v>2488</v>
      </c>
      <c r="C903" s="9" t="s">
        <v>3110</v>
      </c>
      <c r="D903" s="9" t="s">
        <v>3111</v>
      </c>
      <c r="E903" s="9" t="s">
        <v>3101</v>
      </c>
      <c r="F903" s="9" t="s">
        <v>4878</v>
      </c>
      <c r="G903" s="19" t="s">
        <v>3112</v>
      </c>
      <c r="H903" s="9" t="s">
        <v>1639</v>
      </c>
      <c r="I903" s="74" t="s">
        <v>49</v>
      </c>
      <c r="J903" s="5" t="s">
        <v>1742</v>
      </c>
      <c r="K903" s="5" t="s">
        <v>1743</v>
      </c>
      <c r="L903" s="5" t="s">
        <v>1744</v>
      </c>
    </row>
    <row r="904" spans="1:12" ht="45">
      <c r="A904" s="9" t="s">
        <v>5170</v>
      </c>
      <c r="B904" s="9" t="s">
        <v>2488</v>
      </c>
      <c r="C904" s="5" t="s">
        <v>4405</v>
      </c>
      <c r="D904" s="5"/>
      <c r="E904" s="9" t="s">
        <v>5076</v>
      </c>
      <c r="F904" s="9" t="s">
        <v>4878</v>
      </c>
      <c r="G904" s="19" t="s">
        <v>5077</v>
      </c>
      <c r="H904" s="9" t="s">
        <v>4163</v>
      </c>
      <c r="I904" s="5" t="s">
        <v>2668</v>
      </c>
      <c r="J904" s="5" t="s">
        <v>2929</v>
      </c>
      <c r="K904" s="7" t="s">
        <v>2930</v>
      </c>
      <c r="L904" s="7" t="s">
        <v>2931</v>
      </c>
    </row>
    <row r="905" spans="1:12" ht="30">
      <c r="A905" s="17" t="s">
        <v>3274</v>
      </c>
      <c r="B905" s="17" t="s">
        <v>2488</v>
      </c>
      <c r="C905" s="17" t="s">
        <v>3170</v>
      </c>
      <c r="D905" s="17"/>
      <c r="E905" s="17" t="s">
        <v>3284</v>
      </c>
      <c r="F905" s="17" t="s">
        <v>4878</v>
      </c>
      <c r="G905" s="31" t="s">
        <v>623</v>
      </c>
      <c r="H905" s="17" t="s">
        <v>707</v>
      </c>
      <c r="I905" s="90" t="s">
        <v>2755</v>
      </c>
      <c r="J905" s="17" t="s">
        <v>681</v>
      </c>
      <c r="K905" s="41" t="s">
        <v>682</v>
      </c>
      <c r="L905" s="41" t="s">
        <v>683</v>
      </c>
    </row>
    <row r="906" spans="1:12" ht="30">
      <c r="A906" s="5" t="s">
        <v>2751</v>
      </c>
      <c r="B906" s="5" t="s">
        <v>2488</v>
      </c>
      <c r="C906" s="5" t="s">
        <v>5051</v>
      </c>
      <c r="D906" s="5"/>
      <c r="E906" s="5" t="s">
        <v>4525</v>
      </c>
      <c r="F906" s="5" t="s">
        <v>4878</v>
      </c>
      <c r="G906" s="6" t="s">
        <v>2752</v>
      </c>
      <c r="H906" s="5" t="s">
        <v>4110</v>
      </c>
      <c r="I906" s="5" t="s">
        <v>2755</v>
      </c>
      <c r="J906" s="5" t="s">
        <v>2753</v>
      </c>
      <c r="K906" s="3" t="s">
        <v>4029</v>
      </c>
      <c r="L906" s="7" t="s">
        <v>2754</v>
      </c>
    </row>
    <row r="907" spans="1:12" ht="45">
      <c r="A907" s="9" t="s">
        <v>5171</v>
      </c>
      <c r="B907" s="9" t="s">
        <v>2488</v>
      </c>
      <c r="C907" s="3" t="s">
        <v>5078</v>
      </c>
      <c r="E907" s="9" t="s">
        <v>4705</v>
      </c>
      <c r="F907" s="9" t="s">
        <v>4878</v>
      </c>
      <c r="G907" s="19" t="s">
        <v>4707</v>
      </c>
      <c r="H907" s="9" t="s">
        <v>4163</v>
      </c>
      <c r="I907" s="5" t="s">
        <v>2668</v>
      </c>
      <c r="J907" s="5" t="s">
        <v>2932</v>
      </c>
      <c r="K907" s="5" t="s">
        <v>2933</v>
      </c>
      <c r="L907" s="7" t="s">
        <v>2934</v>
      </c>
    </row>
    <row r="908" spans="1:12" ht="30">
      <c r="A908" s="10" t="s">
        <v>4997</v>
      </c>
      <c r="B908" s="11" t="s">
        <v>2488</v>
      </c>
      <c r="C908" s="11" t="s">
        <v>4998</v>
      </c>
      <c r="D908" s="9"/>
      <c r="E908" s="11" t="s">
        <v>4999</v>
      </c>
      <c r="F908" s="10" t="s">
        <v>4878</v>
      </c>
      <c r="G908" s="12" t="s">
        <v>5000</v>
      </c>
      <c r="H908" s="4" t="s">
        <v>4380</v>
      </c>
      <c r="I908" s="4" t="s">
        <v>2668</v>
      </c>
      <c r="J908" s="18" t="s">
        <v>2667</v>
      </c>
      <c r="K908" s="9"/>
      <c r="L908" s="9"/>
    </row>
    <row r="909" spans="1:12" ht="30">
      <c r="A909" s="5" t="s">
        <v>9</v>
      </c>
      <c r="B909" s="5" t="s">
        <v>2488</v>
      </c>
      <c r="C909" s="5" t="s">
        <v>382</v>
      </c>
      <c r="D909" s="5"/>
      <c r="E909" s="5" t="s">
        <v>3654</v>
      </c>
      <c r="F909" s="29" t="s">
        <v>4878</v>
      </c>
      <c r="G909" s="6">
        <v>4090</v>
      </c>
      <c r="H909" s="29" t="s">
        <v>4053</v>
      </c>
      <c r="I909" s="87" t="s">
        <v>726</v>
      </c>
      <c r="J909" s="5" t="s">
        <v>383</v>
      </c>
      <c r="K909" s="52" t="str">
        <f>HYPERLINK("mailto:lroy@yccc.edu","lroy@yccc.edu")</f>
        <v>lroy@yccc.edu</v>
      </c>
      <c r="L909" s="5" t="s">
        <v>384</v>
      </c>
    </row>
    <row r="910" spans="1:12" ht="30">
      <c r="A910" s="5" t="s">
        <v>385</v>
      </c>
      <c r="B910" s="5" t="s">
        <v>2488</v>
      </c>
      <c r="C910" s="5" t="s">
        <v>386</v>
      </c>
      <c r="D910" s="5"/>
      <c r="E910" s="5" t="s">
        <v>4053</v>
      </c>
      <c r="F910" s="29" t="s">
        <v>4878</v>
      </c>
      <c r="G910" s="6">
        <v>3909</v>
      </c>
      <c r="H910" s="29" t="s">
        <v>4053</v>
      </c>
      <c r="I910" s="74" t="s">
        <v>726</v>
      </c>
      <c r="J910" s="5"/>
      <c r="K910" s="5"/>
      <c r="L910" s="5"/>
    </row>
    <row r="911" spans="1:12" ht="30">
      <c r="A911" s="5" t="s">
        <v>387</v>
      </c>
      <c r="B911" s="5" t="s">
        <v>2488</v>
      </c>
      <c r="C911" s="5" t="s">
        <v>388</v>
      </c>
      <c r="D911" s="5"/>
      <c r="E911" s="5" t="s">
        <v>4053</v>
      </c>
      <c r="F911" s="5" t="s">
        <v>4878</v>
      </c>
      <c r="G911" s="6" t="s">
        <v>389</v>
      </c>
      <c r="H911" s="5" t="s">
        <v>4053</v>
      </c>
      <c r="I911" s="74" t="s">
        <v>726</v>
      </c>
      <c r="J911" s="5" t="s">
        <v>390</v>
      </c>
      <c r="K911" s="7" t="s">
        <v>391</v>
      </c>
      <c r="L911" s="7" t="s">
        <v>392</v>
      </c>
    </row>
    <row r="912" spans="1:12" ht="30">
      <c r="A912" s="15" t="s">
        <v>775</v>
      </c>
      <c r="B912" s="15" t="s">
        <v>774</v>
      </c>
      <c r="C912" s="15" t="s">
        <v>5319</v>
      </c>
      <c r="D912" s="113" t="s">
        <v>5320</v>
      </c>
      <c r="E912" s="113" t="s">
        <v>5321</v>
      </c>
      <c r="F912" s="113" t="s">
        <v>3412</v>
      </c>
      <c r="G912" s="31">
        <v>1970</v>
      </c>
      <c r="H912" s="80" t="s">
        <v>4163</v>
      </c>
      <c r="I912" s="80" t="s">
        <v>2668</v>
      </c>
      <c r="J912" s="15"/>
      <c r="K912" s="20"/>
      <c r="L912" s="119" t="s">
        <v>5322</v>
      </c>
    </row>
    <row r="913" spans="1:12" ht="30">
      <c r="A913" s="15" t="s">
        <v>776</v>
      </c>
      <c r="B913" s="15" t="s">
        <v>774</v>
      </c>
      <c r="C913" s="15" t="s">
        <v>986</v>
      </c>
      <c r="D913" s="15" t="s">
        <v>847</v>
      </c>
      <c r="E913" s="15" t="s">
        <v>4871</v>
      </c>
      <c r="F913" s="15" t="s">
        <v>4878</v>
      </c>
      <c r="G913" s="31">
        <v>4863</v>
      </c>
      <c r="H913" s="80" t="s">
        <v>4093</v>
      </c>
      <c r="I913" s="80" t="s">
        <v>2755</v>
      </c>
      <c r="J913" s="15"/>
      <c r="K913" s="15"/>
      <c r="L913" s="20" t="s">
        <v>777</v>
      </c>
    </row>
    <row r="914" spans="1:12" ht="30">
      <c r="A914" s="15" t="s">
        <v>778</v>
      </c>
      <c r="B914" s="15" t="s">
        <v>774</v>
      </c>
      <c r="C914" s="15" t="s">
        <v>4516</v>
      </c>
      <c r="D914" s="15"/>
      <c r="E914" s="15" t="s">
        <v>4188</v>
      </c>
      <c r="F914" s="15" t="s">
        <v>4878</v>
      </c>
      <c r="G914" s="31">
        <v>4685</v>
      </c>
      <c r="H914" s="80" t="s">
        <v>4163</v>
      </c>
      <c r="I914" s="80" t="s">
        <v>2668</v>
      </c>
      <c r="J914" s="15"/>
      <c r="K914" s="20" t="s">
        <v>779</v>
      </c>
      <c r="L914" s="20" t="s">
        <v>780</v>
      </c>
    </row>
    <row r="915" spans="1:12" ht="30">
      <c r="A915" s="15" t="s">
        <v>781</v>
      </c>
      <c r="B915" s="15" t="s">
        <v>774</v>
      </c>
      <c r="C915" s="15" t="s">
        <v>879</v>
      </c>
      <c r="D915" s="15"/>
      <c r="E915" s="15" t="s">
        <v>4053</v>
      </c>
      <c r="F915" s="15" t="s">
        <v>4878</v>
      </c>
      <c r="G915" s="31">
        <v>3909</v>
      </c>
      <c r="H915" s="80" t="s">
        <v>4053</v>
      </c>
      <c r="I915" s="80" t="s">
        <v>726</v>
      </c>
      <c r="J915" s="15"/>
      <c r="K915" s="53" t="s">
        <v>880</v>
      </c>
      <c r="L915" s="20" t="s">
        <v>881</v>
      </c>
    </row>
    <row r="916" spans="1:12" ht="30">
      <c r="A916" s="15" t="s">
        <v>901</v>
      </c>
      <c r="B916" s="15" t="s">
        <v>774</v>
      </c>
      <c r="C916" s="15" t="s">
        <v>902</v>
      </c>
      <c r="D916" s="15"/>
      <c r="E916" s="15" t="s">
        <v>4075</v>
      </c>
      <c r="F916" s="15" t="s">
        <v>4878</v>
      </c>
      <c r="G916" s="31">
        <v>4530</v>
      </c>
      <c r="H916" s="80" t="s">
        <v>668</v>
      </c>
      <c r="I916" s="16" t="s">
        <v>2755</v>
      </c>
      <c r="J916" s="3"/>
      <c r="K916" s="26" t="s">
        <v>903</v>
      </c>
      <c r="L916" s="15" t="s">
        <v>904</v>
      </c>
    </row>
    <row r="917" spans="1:12" ht="30">
      <c r="A917" s="15" t="s">
        <v>987</v>
      </c>
      <c r="B917" s="15" t="s">
        <v>774</v>
      </c>
      <c r="C917" s="15" t="s">
        <v>988</v>
      </c>
      <c r="D917" s="15"/>
      <c r="E917" s="15" t="s">
        <v>4218</v>
      </c>
      <c r="F917" s="15" t="s">
        <v>4878</v>
      </c>
      <c r="G917" s="31">
        <v>4576</v>
      </c>
      <c r="H917" s="80" t="s">
        <v>4110</v>
      </c>
      <c r="I917" s="16" t="s">
        <v>882</v>
      </c>
      <c r="J917" s="15"/>
      <c r="K917" s="15"/>
      <c r="L917" s="15" t="s">
        <v>989</v>
      </c>
    </row>
    <row r="918" spans="1:12">
      <c r="A918" s="15" t="s">
        <v>883</v>
      </c>
      <c r="B918" s="15" t="s">
        <v>774</v>
      </c>
      <c r="C918" s="15" t="s">
        <v>990</v>
      </c>
      <c r="D918" s="15" t="s">
        <v>991</v>
      </c>
      <c r="E918" s="15" t="s">
        <v>4400</v>
      </c>
      <c r="F918" s="15" t="s">
        <v>4878</v>
      </c>
      <c r="G918" s="31">
        <v>4843</v>
      </c>
      <c r="H918" s="80" t="s">
        <v>4093</v>
      </c>
      <c r="I918" s="16" t="s">
        <v>882</v>
      </c>
      <c r="J918" s="15" t="s">
        <v>992</v>
      </c>
      <c r="K918" s="15"/>
      <c r="L918" s="15" t="s">
        <v>884</v>
      </c>
    </row>
    <row r="919" spans="1:12" ht="30">
      <c r="A919" s="15" t="s">
        <v>885</v>
      </c>
      <c r="B919" s="15" t="s">
        <v>774</v>
      </c>
      <c r="C919" s="15" t="s">
        <v>108</v>
      </c>
      <c r="D919" s="15" t="s">
        <v>727</v>
      </c>
      <c r="E919" s="15" t="s">
        <v>4850</v>
      </c>
      <c r="F919" s="15" t="s">
        <v>4878</v>
      </c>
      <c r="G919" s="31">
        <v>4627</v>
      </c>
      <c r="H919" s="80" t="s">
        <v>4163</v>
      </c>
      <c r="I919" s="80" t="s">
        <v>2668</v>
      </c>
      <c r="J919" s="15"/>
      <c r="K919" s="15" t="s">
        <v>2883</v>
      </c>
      <c r="L919" s="20" t="s">
        <v>886</v>
      </c>
    </row>
    <row r="920" spans="1:12" ht="30">
      <c r="A920" s="15" t="s">
        <v>887</v>
      </c>
      <c r="B920" s="15" t="s">
        <v>774</v>
      </c>
      <c r="C920" s="15" t="s">
        <v>888</v>
      </c>
      <c r="D920" s="15"/>
      <c r="E920" s="15" t="s">
        <v>4705</v>
      </c>
      <c r="F920" s="15" t="s">
        <v>4878</v>
      </c>
      <c r="G920" s="31">
        <v>4421</v>
      </c>
      <c r="H920" s="80" t="s">
        <v>4163</v>
      </c>
      <c r="I920" s="80" t="s">
        <v>2668</v>
      </c>
      <c r="J920" s="15"/>
      <c r="K920" s="20"/>
      <c r="L920" s="20" t="s">
        <v>889</v>
      </c>
    </row>
    <row r="921" spans="1:12" ht="60">
      <c r="A921" s="15" t="s">
        <v>890</v>
      </c>
      <c r="B921" s="15" t="s">
        <v>774</v>
      </c>
      <c r="C921" s="15" t="s">
        <v>891</v>
      </c>
      <c r="D921" s="15"/>
      <c r="E921" s="15" t="s">
        <v>3607</v>
      </c>
      <c r="F921" s="15" t="s">
        <v>4878</v>
      </c>
      <c r="G921" s="31" t="s">
        <v>892</v>
      </c>
      <c r="H921" s="80" t="s">
        <v>668</v>
      </c>
      <c r="I921" s="16" t="s">
        <v>2755</v>
      </c>
      <c r="J921" s="15"/>
      <c r="K921" s="20" t="s">
        <v>893</v>
      </c>
      <c r="L921" s="20" t="s">
        <v>894</v>
      </c>
    </row>
    <row r="922" spans="1:12" ht="30">
      <c r="A922" s="15" t="s">
        <v>895</v>
      </c>
      <c r="B922" s="15" t="s">
        <v>774</v>
      </c>
      <c r="C922" s="15" t="s">
        <v>896</v>
      </c>
      <c r="D922" s="15"/>
      <c r="E922" s="15" t="s">
        <v>897</v>
      </c>
      <c r="F922" s="15" t="s">
        <v>4878</v>
      </c>
      <c r="G922" s="31">
        <v>4683</v>
      </c>
      <c r="H922" s="80" t="s">
        <v>1203</v>
      </c>
      <c r="I922" s="16" t="s">
        <v>2668</v>
      </c>
      <c r="J922" s="15"/>
      <c r="K922" s="20"/>
      <c r="L922" s="20" t="s">
        <v>898</v>
      </c>
    </row>
    <row r="923" spans="1:12" ht="120">
      <c r="A923" s="15" t="s">
        <v>899</v>
      </c>
      <c r="B923" s="15" t="s">
        <v>774</v>
      </c>
      <c r="C923" s="15" t="s">
        <v>872</v>
      </c>
      <c r="D923" s="15" t="s">
        <v>820</v>
      </c>
      <c r="E923" s="15" t="s">
        <v>4144</v>
      </c>
      <c r="F923" s="15" t="s">
        <v>4878</v>
      </c>
      <c r="G923" s="31">
        <v>4401</v>
      </c>
      <c r="H923" s="80" t="s">
        <v>394</v>
      </c>
      <c r="I923" s="80" t="s">
        <v>1637</v>
      </c>
      <c r="J923" s="15"/>
      <c r="K923" s="15"/>
      <c r="L923" s="20" t="s">
        <v>783</v>
      </c>
    </row>
    <row r="924" spans="1:12" ht="45">
      <c r="A924" s="15" t="s">
        <v>875</v>
      </c>
      <c r="B924" s="15" t="s">
        <v>774</v>
      </c>
      <c r="C924" s="113" t="s">
        <v>878</v>
      </c>
      <c r="D924" s="3" t="s">
        <v>722</v>
      </c>
      <c r="E924" s="113" t="s">
        <v>4091</v>
      </c>
      <c r="F924" s="15" t="s">
        <v>4878</v>
      </c>
      <c r="G924" s="31">
        <v>4841</v>
      </c>
      <c r="H924" s="80" t="s">
        <v>4380</v>
      </c>
      <c r="I924" s="80" t="s">
        <v>2668</v>
      </c>
      <c r="J924" s="15"/>
      <c r="K924" s="15" t="s">
        <v>797</v>
      </c>
      <c r="L924" s="15" t="s">
        <v>798</v>
      </c>
    </row>
    <row r="925" spans="1:12" ht="30">
      <c r="A925" s="15" t="s">
        <v>1007</v>
      </c>
      <c r="B925" s="15" t="s">
        <v>774</v>
      </c>
      <c r="C925" s="3" t="s">
        <v>1008</v>
      </c>
      <c r="D925" s="15"/>
      <c r="E925" s="15" t="s">
        <v>4936</v>
      </c>
      <c r="F925" s="15" t="s">
        <v>4878</v>
      </c>
      <c r="G925" s="31">
        <v>4606</v>
      </c>
      <c r="H925" s="80" t="s">
        <v>4380</v>
      </c>
      <c r="I925" s="16" t="s">
        <v>2668</v>
      </c>
      <c r="J925" s="15"/>
      <c r="K925" s="15"/>
      <c r="L925" s="15" t="s">
        <v>804</v>
      </c>
    </row>
    <row r="926" spans="1:12" ht="45">
      <c r="A926" s="15" t="s">
        <v>1009</v>
      </c>
      <c r="B926" s="15" t="s">
        <v>774</v>
      </c>
      <c r="C926" s="113" t="s">
        <v>721</v>
      </c>
      <c r="D926" s="113" t="s">
        <v>722</v>
      </c>
      <c r="E926" s="113" t="s">
        <v>4091</v>
      </c>
      <c r="F926" s="15" t="s">
        <v>4878</v>
      </c>
      <c r="G926" s="31">
        <v>4841</v>
      </c>
      <c r="H926" s="80" t="s">
        <v>668</v>
      </c>
      <c r="I926" s="16" t="s">
        <v>2755</v>
      </c>
      <c r="J926" s="15"/>
      <c r="K926" s="26" t="s">
        <v>900</v>
      </c>
      <c r="L926" s="15" t="s">
        <v>5310</v>
      </c>
    </row>
    <row r="927" spans="1:12" ht="30">
      <c r="A927" s="17" t="s">
        <v>15</v>
      </c>
      <c r="B927" s="17" t="s">
        <v>774</v>
      </c>
      <c r="C927" s="17" t="s">
        <v>3609</v>
      </c>
      <c r="D927" s="17"/>
      <c r="E927" s="17" t="s">
        <v>4075</v>
      </c>
      <c r="F927" s="17" t="s">
        <v>4878</v>
      </c>
      <c r="G927" s="31">
        <v>4530</v>
      </c>
      <c r="H927" s="17" t="s">
        <v>668</v>
      </c>
      <c r="I927" s="90" t="s">
        <v>2755</v>
      </c>
      <c r="J927" s="17" t="s">
        <v>549</v>
      </c>
      <c r="K927" s="17" t="s">
        <v>550</v>
      </c>
      <c r="L927" s="45" t="s">
        <v>551</v>
      </c>
    </row>
    <row r="928" spans="1:12" ht="45">
      <c r="A928" s="17" t="s">
        <v>3424</v>
      </c>
      <c r="B928" s="17" t="s">
        <v>774</v>
      </c>
      <c r="C928" s="17" t="s">
        <v>3459</v>
      </c>
      <c r="D928" s="17"/>
      <c r="E928" s="17" t="s">
        <v>4222</v>
      </c>
      <c r="F928" s="17" t="s">
        <v>4878</v>
      </c>
      <c r="G928" s="31">
        <v>4357</v>
      </c>
      <c r="H928" s="17" t="s">
        <v>668</v>
      </c>
      <c r="I928" s="90" t="s">
        <v>2755</v>
      </c>
      <c r="J928" s="17" t="s">
        <v>575</v>
      </c>
      <c r="K928" s="17"/>
      <c r="L928" s="17" t="s">
        <v>1047</v>
      </c>
    </row>
    <row r="929" spans="1:12" ht="30">
      <c r="A929" s="95" t="s">
        <v>210</v>
      </c>
      <c r="B929" s="77" t="s">
        <v>774</v>
      </c>
      <c r="C929" s="95" t="s">
        <v>293</v>
      </c>
      <c r="D929" s="77" t="s">
        <v>292</v>
      </c>
      <c r="E929" s="96" t="s">
        <v>4185</v>
      </c>
      <c r="F929" s="77" t="s">
        <v>4878</v>
      </c>
      <c r="G929" s="102">
        <v>4685</v>
      </c>
      <c r="H929" s="78" t="s">
        <v>4163</v>
      </c>
      <c r="I929" s="78" t="s">
        <v>2668</v>
      </c>
      <c r="L929" s="96"/>
    </row>
    <row r="930" spans="1:12" ht="30">
      <c r="A930" s="15" t="s">
        <v>995</v>
      </c>
      <c r="B930" s="15" t="s">
        <v>774</v>
      </c>
      <c r="C930" s="15" t="s">
        <v>996</v>
      </c>
      <c r="D930" s="15" t="s">
        <v>997</v>
      </c>
      <c r="E930" s="15" t="s">
        <v>1805</v>
      </c>
      <c r="F930" s="15" t="s">
        <v>4878</v>
      </c>
      <c r="G930" s="31">
        <v>4014</v>
      </c>
      <c r="H930" s="80" t="s">
        <v>4053</v>
      </c>
      <c r="I930" s="16" t="s">
        <v>726</v>
      </c>
      <c r="J930" s="15"/>
      <c r="K930" s="15" t="s">
        <v>725</v>
      </c>
      <c r="L930" s="53" t="s">
        <v>784</v>
      </c>
    </row>
    <row r="931" spans="1:12" ht="60">
      <c r="A931" s="15" t="s">
        <v>785</v>
      </c>
      <c r="B931" s="15" t="s">
        <v>774</v>
      </c>
      <c r="C931" s="15" t="s">
        <v>999</v>
      </c>
      <c r="D931" s="15" t="s">
        <v>1000</v>
      </c>
      <c r="E931" s="15" t="s">
        <v>1001</v>
      </c>
      <c r="F931" s="15" t="s">
        <v>4878</v>
      </c>
      <c r="G931" s="31">
        <v>4843</v>
      </c>
      <c r="H931" s="80" t="s">
        <v>1203</v>
      </c>
      <c r="I931" s="16" t="s">
        <v>2755</v>
      </c>
      <c r="J931" s="49" t="s">
        <v>1002</v>
      </c>
      <c r="K931" s="15"/>
      <c r="L931" s="15" t="s">
        <v>998</v>
      </c>
    </row>
    <row r="932" spans="1:12" ht="30">
      <c r="A932" s="15" t="s">
        <v>786</v>
      </c>
      <c r="B932" s="15" t="s">
        <v>774</v>
      </c>
      <c r="C932" s="15" t="s">
        <v>5191</v>
      </c>
      <c r="D932" s="15" t="s">
        <v>5192</v>
      </c>
      <c r="E932" s="15" t="s">
        <v>4244</v>
      </c>
      <c r="F932" s="15" t="s">
        <v>4878</v>
      </c>
      <c r="G932" s="31">
        <v>4609</v>
      </c>
      <c r="H932" s="80" t="s">
        <v>4163</v>
      </c>
      <c r="I932" s="16" t="s">
        <v>2668</v>
      </c>
      <c r="J932" s="15"/>
      <c r="K932" s="15"/>
      <c r="L932" s="15" t="s">
        <v>787</v>
      </c>
    </row>
    <row r="933" spans="1:12" ht="30">
      <c r="A933" s="15" t="s">
        <v>788</v>
      </c>
      <c r="B933" s="15" t="s">
        <v>774</v>
      </c>
      <c r="C933" s="15" t="s">
        <v>789</v>
      </c>
      <c r="D933" s="15"/>
      <c r="E933" s="15" t="s">
        <v>790</v>
      </c>
      <c r="F933" s="15" t="s">
        <v>791</v>
      </c>
      <c r="G933" s="31">
        <v>35010</v>
      </c>
      <c r="H933" s="80" t="s">
        <v>1203</v>
      </c>
      <c r="I933" s="80" t="s">
        <v>1203</v>
      </c>
      <c r="J933" s="15"/>
      <c r="K933" s="20"/>
      <c r="L933" s="20" t="s">
        <v>792</v>
      </c>
    </row>
    <row r="934" spans="1:12" ht="30">
      <c r="A934" s="15" t="s">
        <v>939</v>
      </c>
      <c r="B934" s="15" t="s">
        <v>774</v>
      </c>
      <c r="C934" s="15"/>
      <c r="D934" s="15"/>
      <c r="E934" s="15" t="s">
        <v>4091</v>
      </c>
      <c r="F934" s="15" t="s">
        <v>4878</v>
      </c>
      <c r="G934" s="31">
        <v>4841</v>
      </c>
      <c r="H934" s="80" t="s">
        <v>4093</v>
      </c>
      <c r="I934" s="16" t="s">
        <v>2755</v>
      </c>
      <c r="J934" s="15"/>
      <c r="K934" s="15"/>
      <c r="L934" s="15" t="s">
        <v>940</v>
      </c>
    </row>
    <row r="935" spans="1:12" ht="30">
      <c r="A935" s="9" t="s">
        <v>5010</v>
      </c>
      <c r="B935" s="5" t="s">
        <v>774</v>
      </c>
      <c r="C935" s="9" t="s">
        <v>5206</v>
      </c>
      <c r="D935" s="5" t="s">
        <v>5207</v>
      </c>
      <c r="E935" s="9" t="s">
        <v>4850</v>
      </c>
      <c r="F935" s="9" t="s">
        <v>4878</v>
      </c>
      <c r="G935" s="19">
        <v>4627</v>
      </c>
      <c r="H935" s="29" t="s">
        <v>4163</v>
      </c>
      <c r="I935" s="5" t="s">
        <v>2668</v>
      </c>
      <c r="J935" s="5" t="s">
        <v>2882</v>
      </c>
      <c r="K935" s="7" t="s">
        <v>2883</v>
      </c>
      <c r="L935" s="7" t="s">
        <v>2770</v>
      </c>
    </row>
    <row r="936" spans="1:12" ht="30">
      <c r="A936" s="15" t="s">
        <v>793</v>
      </c>
      <c r="B936" s="15" t="s">
        <v>774</v>
      </c>
      <c r="C936" s="15" t="s">
        <v>1003</v>
      </c>
      <c r="D936" s="15" t="s">
        <v>937</v>
      </c>
      <c r="E936" s="15" t="s">
        <v>5098</v>
      </c>
      <c r="F936" s="15" t="s">
        <v>4878</v>
      </c>
      <c r="G936" s="31">
        <v>4645</v>
      </c>
      <c r="H936" s="80" t="s">
        <v>4093</v>
      </c>
      <c r="I936" s="80" t="s">
        <v>2755</v>
      </c>
      <c r="J936" s="15"/>
      <c r="K936" s="49" t="s">
        <v>1005</v>
      </c>
      <c r="L936" s="15" t="s">
        <v>1004</v>
      </c>
    </row>
    <row r="937" spans="1:12">
      <c r="A937" s="95" t="s">
        <v>119</v>
      </c>
      <c r="B937" s="77" t="s">
        <v>774</v>
      </c>
      <c r="C937" s="95" t="s">
        <v>229</v>
      </c>
      <c r="E937" s="96" t="s">
        <v>4128</v>
      </c>
      <c r="F937" s="77" t="s">
        <v>4878</v>
      </c>
      <c r="G937" s="102">
        <v>4538</v>
      </c>
      <c r="H937" s="78" t="s">
        <v>4110</v>
      </c>
      <c r="I937" s="78" t="s">
        <v>2755</v>
      </c>
      <c r="L937" s="96"/>
    </row>
    <row r="938" spans="1:12" ht="60">
      <c r="A938" s="15" t="s">
        <v>794</v>
      </c>
      <c r="B938" s="15" t="s">
        <v>774</v>
      </c>
      <c r="C938" s="15" t="s">
        <v>873</v>
      </c>
      <c r="D938" s="15" t="s">
        <v>874</v>
      </c>
      <c r="E938" s="15" t="s">
        <v>3085</v>
      </c>
      <c r="F938" s="15" t="s">
        <v>4878</v>
      </c>
      <c r="G938" s="31">
        <v>4351</v>
      </c>
      <c r="H938" s="80" t="s">
        <v>1639</v>
      </c>
      <c r="I938" s="80" t="s">
        <v>49</v>
      </c>
      <c r="J938" s="15"/>
      <c r="K938" s="15" t="s">
        <v>795</v>
      </c>
      <c r="L938" s="15" t="s">
        <v>796</v>
      </c>
    </row>
    <row r="939" spans="1:12" ht="30">
      <c r="A939" s="15" t="s">
        <v>800</v>
      </c>
      <c r="B939" s="15" t="s">
        <v>774</v>
      </c>
      <c r="C939" s="15" t="s">
        <v>1006</v>
      </c>
      <c r="D939" s="15"/>
      <c r="E939" s="15"/>
      <c r="F939" s="15" t="s">
        <v>4878</v>
      </c>
      <c r="G939" s="31"/>
      <c r="H939" s="16"/>
      <c r="I939" s="16" t="s">
        <v>2668</v>
      </c>
      <c r="J939" s="15"/>
      <c r="K939" s="15"/>
      <c r="L939" s="15" t="s">
        <v>801</v>
      </c>
    </row>
    <row r="940" spans="1:12" ht="30">
      <c r="A940" s="15" t="s">
        <v>802</v>
      </c>
      <c r="B940" s="15" t="s">
        <v>774</v>
      </c>
      <c r="C940" s="15" t="s">
        <v>5191</v>
      </c>
      <c r="D940" s="15" t="s">
        <v>5192</v>
      </c>
      <c r="E940" s="15" t="s">
        <v>4244</v>
      </c>
      <c r="F940" s="15" t="s">
        <v>4878</v>
      </c>
      <c r="G940" s="31">
        <v>4609</v>
      </c>
      <c r="H940" s="80" t="s">
        <v>4163</v>
      </c>
      <c r="I940" s="16" t="s">
        <v>2668</v>
      </c>
      <c r="J940" s="15"/>
      <c r="K940" s="15"/>
      <c r="L940" s="15" t="s">
        <v>803</v>
      </c>
    </row>
    <row r="941" spans="1:12" ht="45">
      <c r="A941" s="15" t="s">
        <v>877</v>
      </c>
      <c r="B941" s="15" t="s">
        <v>774</v>
      </c>
      <c r="C941" s="15" t="s">
        <v>878</v>
      </c>
      <c r="D941" s="15" t="s">
        <v>722</v>
      </c>
      <c r="E941" s="15" t="s">
        <v>4091</v>
      </c>
      <c r="F941" s="15" t="s">
        <v>4878</v>
      </c>
      <c r="G941" s="31">
        <v>4841</v>
      </c>
      <c r="H941" s="80" t="s">
        <v>4093</v>
      </c>
      <c r="I941" s="16" t="s">
        <v>2755</v>
      </c>
      <c r="J941" s="15"/>
      <c r="K941" s="20" t="s">
        <v>805</v>
      </c>
      <c r="L941" s="20" t="s">
        <v>806</v>
      </c>
    </row>
    <row r="942" spans="1:12" ht="45">
      <c r="A942" s="15" t="s">
        <v>807</v>
      </c>
      <c r="B942" s="15" t="s">
        <v>774</v>
      </c>
      <c r="C942" s="15" t="s">
        <v>834</v>
      </c>
      <c r="D942" s="15" t="s">
        <v>835</v>
      </c>
      <c r="E942" s="15" t="s">
        <v>4086</v>
      </c>
      <c r="F942" s="15" t="s">
        <v>4878</v>
      </c>
      <c r="G942" s="31">
        <v>4106</v>
      </c>
      <c r="H942" s="80" t="s">
        <v>3584</v>
      </c>
      <c r="I942" s="16" t="s">
        <v>1204</v>
      </c>
      <c r="J942" s="15"/>
      <c r="K942" s="15" t="s">
        <v>808</v>
      </c>
      <c r="L942" s="20" t="s">
        <v>809</v>
      </c>
    </row>
    <row r="943" spans="1:12" ht="45">
      <c r="A943" s="15" t="s">
        <v>810</v>
      </c>
      <c r="B943" s="15" t="s">
        <v>774</v>
      </c>
      <c r="C943" s="15" t="s">
        <v>2993</v>
      </c>
      <c r="D943" s="15" t="s">
        <v>5029</v>
      </c>
      <c r="E943" s="15" t="s">
        <v>4244</v>
      </c>
      <c r="F943" s="15" t="s">
        <v>4878</v>
      </c>
      <c r="G943" s="31">
        <v>4537</v>
      </c>
      <c r="H943" s="80" t="s">
        <v>4163</v>
      </c>
      <c r="I943" s="80" t="s">
        <v>2668</v>
      </c>
      <c r="J943" s="15"/>
      <c r="K943" s="20" t="s">
        <v>2714</v>
      </c>
      <c r="L943" s="20" t="s">
        <v>811</v>
      </c>
    </row>
    <row r="944" spans="1:12" ht="45">
      <c r="A944" s="15" t="s">
        <v>812</v>
      </c>
      <c r="B944" s="15" t="s">
        <v>774</v>
      </c>
      <c r="C944" s="15" t="s">
        <v>813</v>
      </c>
      <c r="D944" s="15" t="s">
        <v>814</v>
      </c>
      <c r="E944" s="15" t="s">
        <v>4091</v>
      </c>
      <c r="F944" s="15" t="s">
        <v>4878</v>
      </c>
      <c r="G944" s="31">
        <v>4841</v>
      </c>
      <c r="H944" s="80" t="s">
        <v>4093</v>
      </c>
      <c r="I944" s="80" t="s">
        <v>2755</v>
      </c>
      <c r="J944" s="15"/>
      <c r="K944" s="20" t="s">
        <v>920</v>
      </c>
      <c r="L944" s="15" t="s">
        <v>921</v>
      </c>
    </row>
    <row r="945" spans="1:12" ht="45">
      <c r="A945" s="15" t="s">
        <v>922</v>
      </c>
      <c r="B945" s="15" t="s">
        <v>774</v>
      </c>
      <c r="C945" s="15" t="s">
        <v>923</v>
      </c>
      <c r="D945" s="15"/>
      <c r="E945" s="15" t="s">
        <v>4086</v>
      </c>
      <c r="F945" s="15" t="s">
        <v>4878</v>
      </c>
      <c r="G945" s="31">
        <v>4116</v>
      </c>
      <c r="H945" s="80" t="s">
        <v>3584</v>
      </c>
      <c r="I945" s="16" t="s">
        <v>1204</v>
      </c>
      <c r="J945" s="15" t="s">
        <v>924</v>
      </c>
      <c r="K945" s="53" t="s">
        <v>925</v>
      </c>
      <c r="L945" s="20" t="s">
        <v>926</v>
      </c>
    </row>
    <row r="946" spans="1:12" s="97" customFormat="1" ht="30">
      <c r="A946" s="88" t="s">
        <v>4989</v>
      </c>
      <c r="B946" s="15" t="s">
        <v>774</v>
      </c>
      <c r="C946" s="88" t="s">
        <v>4990</v>
      </c>
      <c r="D946" s="15"/>
      <c r="E946" s="15" t="s">
        <v>4928</v>
      </c>
      <c r="F946" s="15" t="s">
        <v>4878</v>
      </c>
      <c r="G946" s="31">
        <v>4652</v>
      </c>
      <c r="H946" s="80" t="s">
        <v>4380</v>
      </c>
      <c r="I946" s="80" t="s">
        <v>2668</v>
      </c>
      <c r="J946" s="15"/>
      <c r="K946" s="15" t="s">
        <v>927</v>
      </c>
      <c r="L946" s="20" t="s">
        <v>928</v>
      </c>
    </row>
    <row r="947" spans="1:12" ht="45">
      <c r="A947" s="15" t="s">
        <v>929</v>
      </c>
      <c r="B947" s="15" t="s">
        <v>774</v>
      </c>
      <c r="C947" s="15" t="s">
        <v>905</v>
      </c>
      <c r="D947" s="15" t="s">
        <v>908</v>
      </c>
      <c r="E947" s="15" t="s">
        <v>909</v>
      </c>
      <c r="F947" s="15" t="s">
        <v>3413</v>
      </c>
      <c r="G947" s="31">
        <v>3802</v>
      </c>
      <c r="H947" s="80" t="s">
        <v>1203</v>
      </c>
      <c r="I947" s="16"/>
      <c r="J947" s="49" t="s">
        <v>907</v>
      </c>
      <c r="K947" s="49" t="s">
        <v>906</v>
      </c>
      <c r="L947" s="49" t="s">
        <v>930</v>
      </c>
    </row>
    <row r="948" spans="1:12" ht="45">
      <c r="A948" s="15" t="s">
        <v>931</v>
      </c>
      <c r="B948" s="15" t="s">
        <v>774</v>
      </c>
      <c r="C948" s="15" t="s">
        <v>932</v>
      </c>
      <c r="D948" s="15"/>
      <c r="E948" s="15" t="s">
        <v>4334</v>
      </c>
      <c r="F948" s="15" t="s">
        <v>4878</v>
      </c>
      <c r="G948" s="31">
        <v>4011</v>
      </c>
      <c r="H948" s="80" t="s">
        <v>3584</v>
      </c>
      <c r="I948" s="80" t="s">
        <v>1204</v>
      </c>
      <c r="J948" s="15"/>
      <c r="K948" s="15" t="s">
        <v>933</v>
      </c>
      <c r="L948" s="15" t="s">
        <v>934</v>
      </c>
    </row>
    <row r="949" spans="1:12" ht="30">
      <c r="A949" s="15" t="s">
        <v>935</v>
      </c>
      <c r="B949" s="15" t="s">
        <v>774</v>
      </c>
      <c r="C949" s="15" t="s">
        <v>936</v>
      </c>
      <c r="D949" s="15" t="s">
        <v>937</v>
      </c>
      <c r="E949" s="15" t="s">
        <v>3615</v>
      </c>
      <c r="F949" s="15" t="s">
        <v>4878</v>
      </c>
      <c r="G949" s="31">
        <v>4006</v>
      </c>
      <c r="H949" s="80" t="s">
        <v>4053</v>
      </c>
      <c r="I949" s="16" t="s">
        <v>726</v>
      </c>
      <c r="J949" s="15"/>
      <c r="K949" s="20" t="s">
        <v>1844</v>
      </c>
      <c r="L949" s="53" t="s">
        <v>938</v>
      </c>
    </row>
    <row r="950" spans="1:12" ht="45">
      <c r="A950" s="95" t="s">
        <v>5148</v>
      </c>
      <c r="B950" s="77" t="s">
        <v>5240</v>
      </c>
      <c r="C950" s="95" t="s">
        <v>3823</v>
      </c>
      <c r="E950" s="96" t="s">
        <v>839</v>
      </c>
      <c r="F950" s="77" t="s">
        <v>4878</v>
      </c>
      <c r="G950" s="102">
        <v>4003</v>
      </c>
      <c r="H950" s="78" t="s">
        <v>3584</v>
      </c>
      <c r="I950" s="78" t="s">
        <v>1204</v>
      </c>
      <c r="J950" s="4" t="s">
        <v>5149</v>
      </c>
      <c r="L950" s="96" t="s">
        <v>5150</v>
      </c>
    </row>
    <row r="951" spans="1:12" ht="60">
      <c r="A951" s="15" t="s">
        <v>993</v>
      </c>
      <c r="B951" s="15" t="s">
        <v>1175</v>
      </c>
      <c r="C951" s="15" t="s">
        <v>994</v>
      </c>
      <c r="E951" s="15" t="s">
        <v>4091</v>
      </c>
      <c r="F951" s="15" t="s">
        <v>4878</v>
      </c>
      <c r="G951" s="31">
        <v>4841</v>
      </c>
      <c r="H951" s="80" t="s">
        <v>4093</v>
      </c>
      <c r="I951" s="80" t="s">
        <v>2755</v>
      </c>
      <c r="J951" s="15"/>
      <c r="K951" s="15"/>
      <c r="L951" s="20" t="s">
        <v>910</v>
      </c>
    </row>
    <row r="952" spans="1:12" ht="30">
      <c r="A952" s="9" t="s">
        <v>1173</v>
      </c>
      <c r="B952" s="3" t="s">
        <v>2484</v>
      </c>
      <c r="C952" s="75" t="s">
        <v>63</v>
      </c>
      <c r="D952" s="5" t="s">
        <v>1288</v>
      </c>
      <c r="E952" s="9" t="s">
        <v>3705</v>
      </c>
      <c r="F952" s="9" t="s">
        <v>4878</v>
      </c>
      <c r="G952" s="19">
        <v>4256</v>
      </c>
      <c r="H952" s="9" t="s">
        <v>1106</v>
      </c>
      <c r="I952" s="5" t="s">
        <v>1202</v>
      </c>
      <c r="J952" s="5"/>
      <c r="K952" s="5"/>
      <c r="L952" s="38"/>
    </row>
    <row r="953" spans="1:12" ht="30">
      <c r="A953" s="3" t="s">
        <v>4519</v>
      </c>
      <c r="B953" s="3" t="s">
        <v>2484</v>
      </c>
      <c r="C953" s="3" t="s">
        <v>4520</v>
      </c>
      <c r="D953" s="3" t="s">
        <v>4044</v>
      </c>
      <c r="E953" s="3" t="s">
        <v>4521</v>
      </c>
      <c r="F953" s="3" t="s">
        <v>4878</v>
      </c>
      <c r="G953" s="4" t="s">
        <v>4522</v>
      </c>
      <c r="H953" s="77" t="s">
        <v>4053</v>
      </c>
      <c r="I953" s="77" t="s">
        <v>726</v>
      </c>
      <c r="J953" s="3" t="s">
        <v>2157</v>
      </c>
      <c r="K953" s="3" t="s">
        <v>2139</v>
      </c>
      <c r="L953" s="3" t="s">
        <v>2341</v>
      </c>
    </row>
    <row r="954" spans="1:12" ht="30">
      <c r="A954" s="3" t="s">
        <v>4242</v>
      </c>
      <c r="B954" s="3" t="s">
        <v>2484</v>
      </c>
      <c r="C954" s="3" t="s">
        <v>4243</v>
      </c>
      <c r="E954" s="3" t="s">
        <v>4244</v>
      </c>
      <c r="F954" s="3" t="s">
        <v>4878</v>
      </c>
      <c r="G954" s="4" t="s">
        <v>4245</v>
      </c>
      <c r="H954" s="29" t="s">
        <v>4163</v>
      </c>
      <c r="I954" s="5" t="s">
        <v>2668</v>
      </c>
      <c r="J954" s="3" t="s">
        <v>2090</v>
      </c>
      <c r="K954" s="3" t="s">
        <v>3986</v>
      </c>
      <c r="L954" s="3" t="s">
        <v>2206</v>
      </c>
    </row>
    <row r="955" spans="1:12" ht="30">
      <c r="A955" s="3" t="s">
        <v>4351</v>
      </c>
      <c r="B955" s="3" t="s">
        <v>2484</v>
      </c>
      <c r="C955" s="3" t="s">
        <v>4352</v>
      </c>
      <c r="D955" s="3" t="s">
        <v>4044</v>
      </c>
      <c r="E955" s="3" t="s">
        <v>4062</v>
      </c>
      <c r="F955" s="3" t="s">
        <v>4878</v>
      </c>
      <c r="G955" s="4" t="s">
        <v>4063</v>
      </c>
      <c r="H955" s="77" t="s">
        <v>4053</v>
      </c>
      <c r="I955" s="77" t="s">
        <v>726</v>
      </c>
      <c r="J955" s="3" t="s">
        <v>4044</v>
      </c>
      <c r="K955" s="3" t="s">
        <v>2140</v>
      </c>
      <c r="L955" s="3" t="s">
        <v>2342</v>
      </c>
    </row>
    <row r="956" spans="1:12" ht="30">
      <c r="A956" s="3" t="s">
        <v>4059</v>
      </c>
      <c r="B956" s="3" t="s">
        <v>2484</v>
      </c>
      <c r="C956" s="3" t="s">
        <v>4060</v>
      </c>
      <c r="E956" s="3" t="s">
        <v>4062</v>
      </c>
      <c r="F956" s="3" t="s">
        <v>4878</v>
      </c>
      <c r="G956" s="4" t="s">
        <v>4063</v>
      </c>
      <c r="H956" s="77" t="s">
        <v>4053</v>
      </c>
      <c r="I956" s="77" t="s">
        <v>726</v>
      </c>
      <c r="J956" s="3" t="s">
        <v>2187</v>
      </c>
      <c r="K956" s="3" t="s">
        <v>2043</v>
      </c>
      <c r="L956" s="3" t="s">
        <v>4044</v>
      </c>
    </row>
    <row r="957" spans="1:12" ht="30">
      <c r="A957" s="33" t="s">
        <v>3224</v>
      </c>
      <c r="B957" s="17" t="s">
        <v>2484</v>
      </c>
      <c r="C957" s="33" t="s">
        <v>3312</v>
      </c>
      <c r="D957" s="17" t="s">
        <v>398</v>
      </c>
      <c r="E957" s="33" t="s">
        <v>4517</v>
      </c>
      <c r="F957" s="33" t="s">
        <v>4878</v>
      </c>
      <c r="G957" s="34" t="s">
        <v>4518</v>
      </c>
      <c r="H957" s="33" t="s">
        <v>394</v>
      </c>
      <c r="I957" s="90" t="s">
        <v>1637</v>
      </c>
      <c r="J957" s="17" t="s">
        <v>399</v>
      </c>
      <c r="K957" s="17"/>
      <c r="L957" s="17"/>
    </row>
    <row r="958" spans="1:12" ht="30">
      <c r="A958" s="3" t="s">
        <v>3225</v>
      </c>
      <c r="B958" s="3" t="s">
        <v>2484</v>
      </c>
      <c r="C958" s="3" t="s">
        <v>3313</v>
      </c>
      <c r="D958" s="3" t="s">
        <v>3314</v>
      </c>
      <c r="E958" s="3" t="s">
        <v>3315</v>
      </c>
      <c r="F958" s="5" t="s">
        <v>4878</v>
      </c>
      <c r="G958" s="4">
        <v>4462</v>
      </c>
      <c r="H958" s="78" t="s">
        <v>394</v>
      </c>
      <c r="I958" s="78" t="s">
        <v>1637</v>
      </c>
    </row>
    <row r="959" spans="1:12">
      <c r="A959" s="9" t="s">
        <v>1073</v>
      </c>
      <c r="B959" s="9" t="s">
        <v>2484</v>
      </c>
      <c r="C959" s="9" t="s">
        <v>3733</v>
      </c>
      <c r="D959" s="9" t="s">
        <v>2962</v>
      </c>
      <c r="E959" s="9" t="s">
        <v>4309</v>
      </c>
      <c r="F959" s="9" t="s">
        <v>4878</v>
      </c>
      <c r="G959" s="19">
        <v>4769</v>
      </c>
      <c r="H959" s="81" t="s">
        <v>2938</v>
      </c>
      <c r="I959" s="81" t="s">
        <v>2938</v>
      </c>
      <c r="J959" s="19"/>
      <c r="K959" s="19"/>
      <c r="L959" s="19"/>
    </row>
    <row r="960" spans="1:12">
      <c r="A960" s="9" t="s">
        <v>1077</v>
      </c>
      <c r="B960" s="9" t="s">
        <v>2484</v>
      </c>
      <c r="C960" s="9" t="s">
        <v>3077</v>
      </c>
      <c r="D960" s="5"/>
      <c r="E960" s="9" t="s">
        <v>3078</v>
      </c>
      <c r="F960" s="9" t="s">
        <v>4878</v>
      </c>
      <c r="G960" s="19" t="s">
        <v>4544</v>
      </c>
      <c r="H960" s="9" t="s">
        <v>2938</v>
      </c>
      <c r="I960" s="9" t="s">
        <v>2938</v>
      </c>
      <c r="J960" s="5" t="s">
        <v>2852</v>
      </c>
      <c r="K960" s="5"/>
      <c r="L960" s="7"/>
    </row>
    <row r="961" spans="1:12" ht="45">
      <c r="A961" s="9" t="s">
        <v>5244</v>
      </c>
      <c r="B961" s="9" t="s">
        <v>2484</v>
      </c>
      <c r="C961" s="9" t="s">
        <v>3056</v>
      </c>
      <c r="D961" s="9" t="s">
        <v>3057</v>
      </c>
      <c r="E961" s="9" t="s">
        <v>3055</v>
      </c>
      <c r="F961" s="9" t="s">
        <v>4878</v>
      </c>
      <c r="G961" s="19">
        <v>4732</v>
      </c>
      <c r="H961" s="9" t="s">
        <v>2938</v>
      </c>
      <c r="I961" s="9" t="s">
        <v>2938</v>
      </c>
      <c r="J961" s="5" t="s">
        <v>2831</v>
      </c>
      <c r="K961" s="7" t="s">
        <v>2832</v>
      </c>
      <c r="L961" s="5"/>
    </row>
    <row r="962" spans="1:12" ht="30">
      <c r="A962" s="9" t="s">
        <v>3498</v>
      </c>
      <c r="B962" s="9" t="s">
        <v>2484</v>
      </c>
      <c r="C962" s="9" t="s">
        <v>3499</v>
      </c>
      <c r="D962" s="9" t="s">
        <v>3500</v>
      </c>
      <c r="E962" s="9" t="s">
        <v>3501</v>
      </c>
      <c r="F962" s="9" t="s">
        <v>4878</v>
      </c>
      <c r="G962" s="19">
        <v>4210</v>
      </c>
      <c r="H962" s="9" t="s">
        <v>1106</v>
      </c>
      <c r="I962" s="5" t="s">
        <v>1202</v>
      </c>
      <c r="J962" s="5"/>
      <c r="K962" s="29" t="s">
        <v>3959</v>
      </c>
      <c r="L962" s="5"/>
    </row>
    <row r="963" spans="1:12" ht="30">
      <c r="A963" s="9" t="s">
        <v>3503</v>
      </c>
      <c r="B963" s="9" t="s">
        <v>2484</v>
      </c>
      <c r="C963" s="9" t="s">
        <v>1228</v>
      </c>
      <c r="D963" s="5"/>
      <c r="E963" s="9" t="s">
        <v>4423</v>
      </c>
      <c r="F963" s="9" t="s">
        <v>4878</v>
      </c>
      <c r="G963" s="19">
        <v>4240</v>
      </c>
      <c r="H963" s="9" t="s">
        <v>1106</v>
      </c>
      <c r="I963" s="5" t="s">
        <v>1202</v>
      </c>
      <c r="J963" s="29" t="s">
        <v>1229</v>
      </c>
      <c r="K963" s="30" t="s">
        <v>1230</v>
      </c>
      <c r="L963" s="29"/>
    </row>
    <row r="964" spans="1:12" ht="30">
      <c r="A964" s="3" t="s">
        <v>3925</v>
      </c>
      <c r="B964" s="3" t="s">
        <v>2484</v>
      </c>
      <c r="C964" s="3" t="s">
        <v>4254</v>
      </c>
      <c r="D964" s="3" t="s">
        <v>4044</v>
      </c>
      <c r="E964" s="3" t="s">
        <v>4144</v>
      </c>
      <c r="F964" s="3" t="s">
        <v>4878</v>
      </c>
      <c r="G964" s="4" t="s">
        <v>4145</v>
      </c>
      <c r="H964" s="77" t="s">
        <v>394</v>
      </c>
      <c r="I964" s="77" t="s">
        <v>1637</v>
      </c>
      <c r="J964" s="3" t="s">
        <v>2305</v>
      </c>
      <c r="K964" s="3" t="s">
        <v>1985</v>
      </c>
      <c r="L964" s="3" t="s">
        <v>2327</v>
      </c>
    </row>
    <row r="965" spans="1:12" ht="60">
      <c r="A965" s="33" t="s">
        <v>3204</v>
      </c>
      <c r="B965" s="17" t="s">
        <v>2484</v>
      </c>
      <c r="C965" s="33" t="s">
        <v>3437</v>
      </c>
      <c r="D965" s="17"/>
      <c r="E965" s="33" t="s">
        <v>4144</v>
      </c>
      <c r="F965" s="33" t="s">
        <v>4878</v>
      </c>
      <c r="G965" s="34">
        <v>4401</v>
      </c>
      <c r="H965" s="32" t="s">
        <v>394</v>
      </c>
      <c r="I965" s="90" t="s">
        <v>1637</v>
      </c>
      <c r="J965" s="17" t="s">
        <v>409</v>
      </c>
      <c r="K965" s="17" t="s">
        <v>410</v>
      </c>
      <c r="L965" s="17" t="s">
        <v>411</v>
      </c>
    </row>
    <row r="966" spans="1:12" ht="30">
      <c r="A966" s="23" t="s">
        <v>5132</v>
      </c>
      <c r="B966" s="23" t="s">
        <v>2484</v>
      </c>
      <c r="C966" s="93" t="s">
        <v>53</v>
      </c>
      <c r="D966" s="5"/>
      <c r="E966" s="23" t="s">
        <v>4244</v>
      </c>
      <c r="F966" s="23" t="s">
        <v>4878</v>
      </c>
      <c r="G966" s="44" t="s">
        <v>4245</v>
      </c>
      <c r="H966" s="29" t="s">
        <v>4163</v>
      </c>
      <c r="I966" s="5" t="s">
        <v>2668</v>
      </c>
      <c r="J966" s="5" t="s">
        <v>1040</v>
      </c>
      <c r="K966" s="7" t="s">
        <v>1041</v>
      </c>
      <c r="L966" s="7" t="s">
        <v>1039</v>
      </c>
    </row>
    <row r="967" spans="1:12" ht="45">
      <c r="A967" s="15" t="s">
        <v>941</v>
      </c>
      <c r="B967" s="15" t="s">
        <v>2484</v>
      </c>
      <c r="C967" s="15" t="s">
        <v>942</v>
      </c>
      <c r="D967" s="15"/>
      <c r="E967" s="15" t="s">
        <v>4411</v>
      </c>
      <c r="F967" s="15" t="s">
        <v>4878</v>
      </c>
      <c r="G967" s="31">
        <v>4631</v>
      </c>
      <c r="H967" s="80" t="s">
        <v>4380</v>
      </c>
      <c r="I967" s="16" t="s">
        <v>2668</v>
      </c>
      <c r="J967" s="49"/>
      <c r="K967" s="20" t="s">
        <v>943</v>
      </c>
      <c r="L967" s="20" t="s">
        <v>840</v>
      </c>
    </row>
    <row r="968" spans="1:12" ht="30">
      <c r="A968" s="9" t="s">
        <v>3510</v>
      </c>
      <c r="B968" s="9" t="s">
        <v>2484</v>
      </c>
      <c r="C968" s="9" t="s">
        <v>3511</v>
      </c>
      <c r="D968" s="9" t="s">
        <v>3512</v>
      </c>
      <c r="E968" s="9" t="s">
        <v>4423</v>
      </c>
      <c r="F968" s="9" t="s">
        <v>4878</v>
      </c>
      <c r="G968" s="19">
        <v>4240</v>
      </c>
      <c r="H968" s="9" t="s">
        <v>1106</v>
      </c>
      <c r="I968" s="5" t="s">
        <v>1202</v>
      </c>
      <c r="J968" s="5" t="s">
        <v>1133</v>
      </c>
      <c r="K968" s="9" t="s">
        <v>1134</v>
      </c>
      <c r="L968" s="30" t="s">
        <v>1135</v>
      </c>
    </row>
    <row r="969" spans="1:12">
      <c r="A969" s="9" t="s">
        <v>3513</v>
      </c>
      <c r="B969" s="9" t="s">
        <v>2484</v>
      </c>
      <c r="C969" s="75" t="s">
        <v>61</v>
      </c>
      <c r="D969" s="9"/>
      <c r="E969" s="9" t="s">
        <v>3469</v>
      </c>
      <c r="F969" s="9" t="s">
        <v>4878</v>
      </c>
      <c r="G969" s="19">
        <v>4038</v>
      </c>
      <c r="H969" s="81" t="s">
        <v>3584</v>
      </c>
      <c r="I969" s="81" t="s">
        <v>1204</v>
      </c>
      <c r="J969" s="19"/>
      <c r="K969" s="19"/>
      <c r="L969" s="19"/>
    </row>
    <row r="970" spans="1:12">
      <c r="A970" s="18" t="s">
        <v>3514</v>
      </c>
      <c r="B970" s="18" t="s">
        <v>2484</v>
      </c>
      <c r="C970" s="18" t="s">
        <v>3515</v>
      </c>
      <c r="D970" s="18"/>
      <c r="E970" s="18" t="s">
        <v>3469</v>
      </c>
      <c r="F970" s="18" t="s">
        <v>4878</v>
      </c>
      <c r="G970" s="50">
        <v>4038</v>
      </c>
      <c r="H970" s="83" t="s">
        <v>3584</v>
      </c>
      <c r="I970" s="83" t="s">
        <v>1204</v>
      </c>
      <c r="J970" s="50"/>
      <c r="K970" s="50"/>
      <c r="L970" s="50"/>
    </row>
    <row r="971" spans="1:12" ht="30">
      <c r="A971" s="3" t="s">
        <v>4385</v>
      </c>
      <c r="B971" s="3" t="s">
        <v>2484</v>
      </c>
      <c r="C971" s="3" t="s">
        <v>4653</v>
      </c>
      <c r="D971" s="3" t="s">
        <v>4044</v>
      </c>
      <c r="E971" s="3" t="s">
        <v>4136</v>
      </c>
      <c r="F971" s="3" t="s">
        <v>4878</v>
      </c>
      <c r="G971" s="4" t="s">
        <v>4137</v>
      </c>
      <c r="H971" s="77" t="s">
        <v>707</v>
      </c>
      <c r="I971" s="77" t="s">
        <v>2755</v>
      </c>
      <c r="J971" s="3" t="s">
        <v>2170</v>
      </c>
      <c r="K971" s="3" t="s">
        <v>2014</v>
      </c>
      <c r="L971" s="3" t="s">
        <v>2454</v>
      </c>
    </row>
    <row r="972" spans="1:12" ht="30">
      <c r="A972" s="3" t="s">
        <v>4255</v>
      </c>
      <c r="B972" s="3" t="s">
        <v>2484</v>
      </c>
      <c r="C972" s="3" t="s">
        <v>104</v>
      </c>
      <c r="E972" s="3" t="s">
        <v>4256</v>
      </c>
      <c r="F972" s="3" t="s">
        <v>4878</v>
      </c>
      <c r="G972" s="6">
        <v>4005</v>
      </c>
      <c r="H972" s="77" t="s">
        <v>4053</v>
      </c>
      <c r="I972" s="77" t="s">
        <v>726</v>
      </c>
      <c r="J972" s="5" t="s">
        <v>1797</v>
      </c>
      <c r="K972" s="3" t="s">
        <v>2034</v>
      </c>
      <c r="L972" s="3" t="s">
        <v>2471</v>
      </c>
    </row>
    <row r="973" spans="1:12" ht="30">
      <c r="A973" s="5" t="s">
        <v>3518</v>
      </c>
      <c r="B973" s="5" t="s">
        <v>2484</v>
      </c>
      <c r="C973" s="5" t="s">
        <v>1693</v>
      </c>
      <c r="D973" s="5"/>
      <c r="E973" s="5" t="s">
        <v>4650</v>
      </c>
      <c r="F973" s="5" t="s">
        <v>4878</v>
      </c>
      <c r="G973" s="6" t="s">
        <v>4651</v>
      </c>
      <c r="H973" s="5" t="s">
        <v>1576</v>
      </c>
      <c r="I973" s="29" t="s">
        <v>1637</v>
      </c>
      <c r="J973" s="5" t="s">
        <v>1694</v>
      </c>
      <c r="K973" s="7" t="s">
        <v>1695</v>
      </c>
      <c r="L973" s="5"/>
    </row>
    <row r="974" spans="1:12" ht="30">
      <c r="A974" s="3" t="s">
        <v>2981</v>
      </c>
      <c r="B974" s="3" t="s">
        <v>2484</v>
      </c>
      <c r="C974" s="3" t="s">
        <v>5004</v>
      </c>
      <c r="D974" s="5" t="s">
        <v>2565</v>
      </c>
      <c r="E974" s="3" t="s">
        <v>5005</v>
      </c>
      <c r="F974" s="3" t="s">
        <v>4878</v>
      </c>
      <c r="G974" s="4" t="s">
        <v>5030</v>
      </c>
      <c r="H974" s="5" t="s">
        <v>4110</v>
      </c>
      <c r="I974" s="77" t="s">
        <v>2755</v>
      </c>
      <c r="J974" s="3" t="s">
        <v>2152</v>
      </c>
      <c r="K974" s="29" t="s">
        <v>2564</v>
      </c>
      <c r="L974" s="3" t="s">
        <v>2336</v>
      </c>
    </row>
    <row r="975" spans="1:12" ht="45">
      <c r="A975" s="3" t="s">
        <v>4635</v>
      </c>
      <c r="B975" s="3" t="s">
        <v>2484</v>
      </c>
      <c r="C975" s="3" t="s">
        <v>4636</v>
      </c>
      <c r="D975" s="3" t="s">
        <v>4044</v>
      </c>
      <c r="E975" s="3" t="s">
        <v>4334</v>
      </c>
      <c r="F975" s="3" t="s">
        <v>4878</v>
      </c>
      <c r="G975" s="4" t="s">
        <v>4335</v>
      </c>
      <c r="H975" s="77" t="s">
        <v>3584</v>
      </c>
      <c r="I975" s="77" t="s">
        <v>1204</v>
      </c>
      <c r="J975" s="3" t="s">
        <v>2275</v>
      </c>
      <c r="K975" s="3" t="s">
        <v>2507</v>
      </c>
      <c r="L975" s="3" t="s">
        <v>5275</v>
      </c>
    </row>
    <row r="976" spans="1:12" ht="30">
      <c r="A976" s="33" t="s">
        <v>1079</v>
      </c>
      <c r="B976" s="33" t="s">
        <v>2484</v>
      </c>
      <c r="C976" s="33" t="s">
        <v>3257</v>
      </c>
      <c r="D976" s="17"/>
      <c r="E976" s="33" t="s">
        <v>3258</v>
      </c>
      <c r="F976" s="33" t="s">
        <v>4878</v>
      </c>
      <c r="G976" s="34" t="s">
        <v>332</v>
      </c>
      <c r="H976" s="33" t="s">
        <v>394</v>
      </c>
      <c r="I976" s="90" t="s">
        <v>1637</v>
      </c>
      <c r="J976" s="17" t="s">
        <v>333</v>
      </c>
      <c r="K976" s="17" t="s">
        <v>334</v>
      </c>
      <c r="L976" s="17"/>
    </row>
    <row r="977" spans="1:12" ht="45">
      <c r="A977" s="33" t="s">
        <v>3357</v>
      </c>
      <c r="B977" s="33" t="s">
        <v>2484</v>
      </c>
      <c r="C977" s="33" t="s">
        <v>3260</v>
      </c>
      <c r="D977" s="17"/>
      <c r="E977" s="33" t="s">
        <v>4876</v>
      </c>
      <c r="F977" s="33" t="s">
        <v>4878</v>
      </c>
      <c r="G977" s="34">
        <v>4412</v>
      </c>
      <c r="H977" s="33" t="s">
        <v>394</v>
      </c>
      <c r="I977" s="90" t="s">
        <v>1637</v>
      </c>
      <c r="J977" s="17" t="s">
        <v>339</v>
      </c>
      <c r="K977" s="17" t="s">
        <v>340</v>
      </c>
      <c r="L977" s="17" t="s">
        <v>341</v>
      </c>
    </row>
    <row r="978" spans="1:12" ht="30">
      <c r="A978" s="3" t="s">
        <v>4232</v>
      </c>
      <c r="B978" s="3" t="s">
        <v>2484</v>
      </c>
      <c r="C978" s="3" t="s">
        <v>4233</v>
      </c>
      <c r="D978" s="3" t="s">
        <v>4044</v>
      </c>
      <c r="E978" s="3" t="s">
        <v>4234</v>
      </c>
      <c r="F978" s="3" t="s">
        <v>4878</v>
      </c>
      <c r="G978" s="4" t="s">
        <v>4235</v>
      </c>
      <c r="H978" s="77" t="s">
        <v>4053</v>
      </c>
      <c r="I978" s="77" t="s">
        <v>726</v>
      </c>
      <c r="J978" s="3" t="s">
        <v>2114</v>
      </c>
      <c r="K978" s="3" t="s">
        <v>2503</v>
      </c>
      <c r="L978" s="3" t="s">
        <v>2264</v>
      </c>
    </row>
    <row r="979" spans="1:12" ht="45">
      <c r="A979" s="3" t="s">
        <v>4501</v>
      </c>
      <c r="B979" s="3" t="s">
        <v>2484</v>
      </c>
      <c r="C979" s="3" t="s">
        <v>4502</v>
      </c>
      <c r="D979" s="3" t="s">
        <v>4044</v>
      </c>
      <c r="E979" s="3" t="s">
        <v>4334</v>
      </c>
      <c r="F979" s="3" t="s">
        <v>4878</v>
      </c>
      <c r="G979" s="4" t="s">
        <v>4335</v>
      </c>
      <c r="H979" s="77" t="s">
        <v>3584</v>
      </c>
      <c r="I979" s="77" t="s">
        <v>1204</v>
      </c>
      <c r="J979" s="3" t="s">
        <v>4044</v>
      </c>
      <c r="K979" s="3" t="s">
        <v>3990</v>
      </c>
      <c r="L979" s="3" t="s">
        <v>2244</v>
      </c>
    </row>
    <row r="980" spans="1:12" ht="30">
      <c r="A980" s="17" t="s">
        <v>3118</v>
      </c>
      <c r="B980" s="17" t="s">
        <v>2484</v>
      </c>
      <c r="C980" s="17" t="s">
        <v>713</v>
      </c>
      <c r="D980" s="17"/>
      <c r="E980" s="17" t="s">
        <v>3278</v>
      </c>
      <c r="F980" s="32" t="s">
        <v>4878</v>
      </c>
      <c r="G980" s="31">
        <v>4986</v>
      </c>
      <c r="H980" s="17" t="s">
        <v>707</v>
      </c>
      <c r="I980" s="90" t="s">
        <v>2755</v>
      </c>
      <c r="J980" s="17"/>
      <c r="K980" s="41" t="s">
        <v>714</v>
      </c>
      <c r="L980" s="17" t="s">
        <v>715</v>
      </c>
    </row>
    <row r="981" spans="1:12" ht="30">
      <c r="A981" s="10" t="s">
        <v>4882</v>
      </c>
      <c r="B981" s="11" t="s">
        <v>2484</v>
      </c>
      <c r="C981" s="11" t="s">
        <v>4883</v>
      </c>
      <c r="D981" s="9"/>
      <c r="E981" s="10" t="s">
        <v>4884</v>
      </c>
      <c r="F981" s="10" t="s">
        <v>4878</v>
      </c>
      <c r="G981" s="12" t="s">
        <v>4885</v>
      </c>
      <c r="H981" s="4" t="s">
        <v>4380</v>
      </c>
      <c r="I981" s="4" t="s">
        <v>2668</v>
      </c>
      <c r="J981" s="11" t="s">
        <v>2485</v>
      </c>
      <c r="K981" s="13" t="s">
        <v>2486</v>
      </c>
      <c r="L981" s="14" t="s">
        <v>2487</v>
      </c>
    </row>
    <row r="982" spans="1:12" ht="45">
      <c r="A982" s="5" t="s">
        <v>2985</v>
      </c>
      <c r="B982" s="5" t="s">
        <v>2484</v>
      </c>
      <c r="C982" s="5" t="s">
        <v>5013</v>
      </c>
      <c r="D982" s="5"/>
      <c r="E982" s="5" t="s">
        <v>5014</v>
      </c>
      <c r="F982" s="5" t="s">
        <v>4878</v>
      </c>
      <c r="G982" s="6">
        <v>4575</v>
      </c>
      <c r="H982" s="5" t="s">
        <v>4110</v>
      </c>
      <c r="I982" s="5" t="s">
        <v>2755</v>
      </c>
      <c r="J982" s="5" t="s">
        <v>2579</v>
      </c>
      <c r="K982" s="5" t="s">
        <v>2580</v>
      </c>
      <c r="L982" s="5" t="s">
        <v>2581</v>
      </c>
    </row>
    <row r="983" spans="1:12" ht="30">
      <c r="A983" s="9" t="s">
        <v>1089</v>
      </c>
      <c r="B983" s="9" t="s">
        <v>2484</v>
      </c>
      <c r="C983" s="9" t="s">
        <v>3846</v>
      </c>
      <c r="D983" s="5"/>
      <c r="E983" s="9" t="s">
        <v>3690</v>
      </c>
      <c r="F983" s="29" t="s">
        <v>4878</v>
      </c>
      <c r="G983" s="19">
        <v>4252</v>
      </c>
      <c r="H983" s="9" t="s">
        <v>1106</v>
      </c>
      <c r="I983" s="5" t="s">
        <v>1202</v>
      </c>
      <c r="J983" s="5"/>
      <c r="K983" s="5"/>
      <c r="L983" s="5" t="s">
        <v>1188</v>
      </c>
    </row>
    <row r="984" spans="1:12" ht="30">
      <c r="A984" s="23" t="s">
        <v>5070</v>
      </c>
      <c r="B984" s="5" t="s">
        <v>2484</v>
      </c>
      <c r="C984" s="23" t="s">
        <v>5109</v>
      </c>
      <c r="D984" s="5" t="s">
        <v>5110</v>
      </c>
      <c r="E984" s="23" t="s">
        <v>4486</v>
      </c>
      <c r="F984" s="5" t="s">
        <v>4878</v>
      </c>
      <c r="G984" s="44" t="s">
        <v>4645</v>
      </c>
      <c r="H984" s="5" t="s">
        <v>4093</v>
      </c>
      <c r="I984" s="5" t="s">
        <v>2755</v>
      </c>
      <c r="J984" s="5" t="s">
        <v>2692</v>
      </c>
      <c r="K984" s="7" t="s">
        <v>2693</v>
      </c>
      <c r="L984" s="7" t="s">
        <v>2694</v>
      </c>
    </row>
    <row r="985" spans="1:12">
      <c r="A985" s="9" t="s">
        <v>3563</v>
      </c>
      <c r="B985" s="9" t="s">
        <v>2484</v>
      </c>
      <c r="C985" s="18" t="s">
        <v>3564</v>
      </c>
      <c r="D985" s="9"/>
      <c r="E985" s="9" t="s">
        <v>4045</v>
      </c>
      <c r="F985" s="9" t="s">
        <v>4878</v>
      </c>
      <c r="G985" s="19">
        <v>4330</v>
      </c>
      <c r="H985" s="81" t="s">
        <v>1639</v>
      </c>
      <c r="I985" s="81" t="s">
        <v>49</v>
      </c>
      <c r="J985" s="19"/>
      <c r="K985" s="19"/>
      <c r="L985" s="19"/>
    </row>
    <row r="986" spans="1:12">
      <c r="A986" s="9" t="s">
        <v>3565</v>
      </c>
      <c r="B986" s="9" t="s">
        <v>2484</v>
      </c>
      <c r="C986" s="9" t="s">
        <v>3566</v>
      </c>
      <c r="D986" s="9"/>
      <c r="E986" s="9" t="s">
        <v>4067</v>
      </c>
      <c r="F986" s="9" t="s">
        <v>4878</v>
      </c>
      <c r="G986" s="19">
        <v>4101</v>
      </c>
      <c r="H986" s="81" t="s">
        <v>3584</v>
      </c>
      <c r="I986" s="81" t="s">
        <v>1204</v>
      </c>
      <c r="J986" s="19"/>
      <c r="K986" s="19"/>
      <c r="L986" s="19"/>
    </row>
    <row r="987" spans="1:12" ht="45">
      <c r="A987" s="17" t="s">
        <v>3120</v>
      </c>
      <c r="B987" s="17" t="s">
        <v>2484</v>
      </c>
      <c r="C987" s="17" t="s">
        <v>720</v>
      </c>
      <c r="D987" s="17"/>
      <c r="E987" s="17" t="s">
        <v>4349</v>
      </c>
      <c r="F987" s="17" t="s">
        <v>4878</v>
      </c>
      <c r="G987" s="31">
        <v>4921</v>
      </c>
      <c r="H987" s="32" t="s">
        <v>707</v>
      </c>
      <c r="I987" s="90" t="s">
        <v>2755</v>
      </c>
      <c r="J987" s="17" t="s">
        <v>615</v>
      </c>
      <c r="K987" s="17" t="s">
        <v>616</v>
      </c>
      <c r="L987" s="17" t="s">
        <v>617</v>
      </c>
    </row>
    <row r="988" spans="1:12" ht="30">
      <c r="A988" s="5" t="s">
        <v>5064</v>
      </c>
      <c r="B988" s="5" t="s">
        <v>2484</v>
      </c>
      <c r="C988" s="5" t="s">
        <v>5104</v>
      </c>
      <c r="D988" s="5"/>
      <c r="E988" s="5" t="s">
        <v>4091</v>
      </c>
      <c r="F988" s="5" t="s">
        <v>4878</v>
      </c>
      <c r="G988" s="6">
        <v>4841</v>
      </c>
      <c r="H988" s="5" t="s">
        <v>4093</v>
      </c>
      <c r="I988" s="5" t="s">
        <v>2755</v>
      </c>
      <c r="J988" s="5" t="s">
        <v>2679</v>
      </c>
      <c r="K988" s="7" t="s">
        <v>2680</v>
      </c>
      <c r="L988" s="7" t="s">
        <v>2681</v>
      </c>
    </row>
    <row r="989" spans="1:12" ht="45">
      <c r="A989" s="3" t="s">
        <v>4805</v>
      </c>
      <c r="B989" s="3" t="s">
        <v>2484</v>
      </c>
      <c r="C989" s="3" t="s">
        <v>4806</v>
      </c>
      <c r="D989" s="3" t="s">
        <v>4044</v>
      </c>
      <c r="E989" s="3" t="s">
        <v>4643</v>
      </c>
      <c r="F989" s="3" t="s">
        <v>4878</v>
      </c>
      <c r="G989" s="4" t="s">
        <v>4644</v>
      </c>
      <c r="H989" s="77" t="s">
        <v>1639</v>
      </c>
      <c r="I989" s="77" t="s">
        <v>49</v>
      </c>
      <c r="J989" s="3" t="s">
        <v>2096</v>
      </c>
      <c r="K989" s="3" t="s">
        <v>2399</v>
      </c>
      <c r="L989" s="3" t="s">
        <v>2247</v>
      </c>
    </row>
    <row r="990" spans="1:12" ht="30">
      <c r="A990" s="3" t="s">
        <v>4381</v>
      </c>
      <c r="B990" s="3" t="s">
        <v>2484</v>
      </c>
      <c r="C990" s="77" t="s">
        <v>52</v>
      </c>
      <c r="D990" s="3" t="s">
        <v>4044</v>
      </c>
      <c r="E990" s="3" t="s">
        <v>4144</v>
      </c>
      <c r="F990" s="3" t="s">
        <v>4878</v>
      </c>
      <c r="G990" s="4" t="s">
        <v>4145</v>
      </c>
      <c r="H990" s="77" t="s">
        <v>394</v>
      </c>
      <c r="I990" s="77" t="s">
        <v>1637</v>
      </c>
      <c r="J990" s="3" t="s">
        <v>2233</v>
      </c>
      <c r="K990" s="3" t="s">
        <v>2393</v>
      </c>
      <c r="L990" s="3" t="s">
        <v>2355</v>
      </c>
    </row>
    <row r="991" spans="1:12" ht="30">
      <c r="A991" s="3" t="s">
        <v>4201</v>
      </c>
      <c r="B991" s="3" t="s">
        <v>2484</v>
      </c>
      <c r="C991" s="3" t="s">
        <v>4202</v>
      </c>
      <c r="D991" s="3" t="s">
        <v>4044</v>
      </c>
      <c r="E991" s="3" t="s">
        <v>4203</v>
      </c>
      <c r="F991" s="3" t="s">
        <v>4878</v>
      </c>
      <c r="G991" s="4" t="s">
        <v>4204</v>
      </c>
      <c r="H991" s="3" t="s">
        <v>4110</v>
      </c>
      <c r="I991" s="3" t="s">
        <v>2755</v>
      </c>
      <c r="J991" s="3" t="s">
        <v>2281</v>
      </c>
      <c r="K991" s="29" t="s">
        <v>1971</v>
      </c>
      <c r="L991" s="3" t="s">
        <v>4044</v>
      </c>
    </row>
    <row r="992" spans="1:12">
      <c r="A992" s="9" t="s">
        <v>3581</v>
      </c>
      <c r="B992" s="9" t="s">
        <v>2484</v>
      </c>
      <c r="C992" s="9" t="s">
        <v>4210</v>
      </c>
      <c r="D992" s="9"/>
      <c r="E992" s="9" t="s">
        <v>4211</v>
      </c>
      <c r="F992" s="9" t="s">
        <v>4878</v>
      </c>
      <c r="G992" s="19">
        <v>4431</v>
      </c>
      <c r="H992" s="19" t="s">
        <v>4163</v>
      </c>
      <c r="I992" s="81" t="s">
        <v>2668</v>
      </c>
      <c r="J992" s="19"/>
      <c r="K992" s="19"/>
      <c r="L992" s="19"/>
    </row>
    <row r="993" spans="1:12">
      <c r="A993" s="9" t="s">
        <v>3582</v>
      </c>
      <c r="B993" s="9" t="s">
        <v>2484</v>
      </c>
      <c r="C993" s="9" t="s">
        <v>3583</v>
      </c>
      <c r="D993" s="9" t="s">
        <v>5016</v>
      </c>
      <c r="E993" s="9" t="s">
        <v>3584</v>
      </c>
      <c r="F993" s="9" t="s">
        <v>4878</v>
      </c>
      <c r="G993" s="19">
        <v>4021</v>
      </c>
      <c r="H993" s="81" t="s">
        <v>3584</v>
      </c>
      <c r="I993" s="81" t="s">
        <v>1204</v>
      </c>
      <c r="J993" s="19"/>
      <c r="K993" s="19"/>
      <c r="L993" s="19"/>
    </row>
    <row r="994" spans="1:12" ht="30">
      <c r="A994" s="3" t="s">
        <v>4413</v>
      </c>
      <c r="B994" s="3" t="s">
        <v>2484</v>
      </c>
      <c r="C994" s="3" t="s">
        <v>4070</v>
      </c>
      <c r="D994" s="3" t="s">
        <v>4044</v>
      </c>
      <c r="E994" s="3" t="s">
        <v>4414</v>
      </c>
      <c r="F994" s="3" t="s">
        <v>4878</v>
      </c>
      <c r="G994" s="4" t="s">
        <v>4415</v>
      </c>
      <c r="H994" s="77" t="s">
        <v>394</v>
      </c>
      <c r="I994" s="77" t="s">
        <v>1637</v>
      </c>
      <c r="J994" s="3" t="s">
        <v>2069</v>
      </c>
      <c r="K994" s="3" t="s">
        <v>3966</v>
      </c>
      <c r="L994" s="3" t="s">
        <v>2363</v>
      </c>
    </row>
    <row r="995" spans="1:12">
      <c r="A995" s="9" t="s">
        <v>2924</v>
      </c>
      <c r="B995" s="9" t="s">
        <v>2484</v>
      </c>
      <c r="C995" s="9" t="s">
        <v>4919</v>
      </c>
      <c r="D995" s="5"/>
      <c r="E995" s="9" t="s">
        <v>2978</v>
      </c>
      <c r="F995" s="9" t="s">
        <v>4878</v>
      </c>
      <c r="G995" s="19" t="s">
        <v>2979</v>
      </c>
      <c r="H995" s="9" t="s">
        <v>2938</v>
      </c>
      <c r="I995" s="9" t="s">
        <v>2938</v>
      </c>
      <c r="J995" s="5"/>
      <c r="K995" s="5"/>
      <c r="L995" s="5"/>
    </row>
    <row r="996" spans="1:12" ht="30">
      <c r="A996" s="3" t="s">
        <v>3895</v>
      </c>
      <c r="B996" s="3" t="s">
        <v>2484</v>
      </c>
      <c r="C996" s="3" t="s">
        <v>4534</v>
      </c>
      <c r="D996" s="3" t="s">
        <v>4044</v>
      </c>
      <c r="E996" s="3" t="s">
        <v>3927</v>
      </c>
      <c r="F996" s="3" t="s">
        <v>4878</v>
      </c>
      <c r="G996" s="4" t="s">
        <v>3928</v>
      </c>
      <c r="H996" s="29" t="s">
        <v>4163</v>
      </c>
      <c r="I996" s="5" t="s">
        <v>2668</v>
      </c>
      <c r="J996" s="3" t="s">
        <v>2232</v>
      </c>
      <c r="K996" s="3" t="s">
        <v>3958</v>
      </c>
      <c r="L996" s="3" t="s">
        <v>2353</v>
      </c>
    </row>
    <row r="997" spans="1:12" ht="30">
      <c r="A997" s="95" t="s">
        <v>126</v>
      </c>
      <c r="B997" s="77" t="s">
        <v>2484</v>
      </c>
      <c r="C997" s="95" t="s">
        <v>51</v>
      </c>
      <c r="E997" s="96" t="s">
        <v>4485</v>
      </c>
      <c r="F997" s="77" t="s">
        <v>4878</v>
      </c>
      <c r="G997" s="102">
        <v>4619</v>
      </c>
      <c r="H997" s="78" t="s">
        <v>4380</v>
      </c>
      <c r="I997" s="78" t="s">
        <v>2668</v>
      </c>
      <c r="L997" s="96"/>
    </row>
    <row r="998" spans="1:12" ht="45">
      <c r="A998" s="23" t="s">
        <v>1326</v>
      </c>
      <c r="B998" s="5" t="s">
        <v>2484</v>
      </c>
      <c r="C998" s="23" t="s">
        <v>3589</v>
      </c>
      <c r="D998" s="5"/>
      <c r="E998" s="23" t="s">
        <v>4506</v>
      </c>
      <c r="F998" s="23" t="s">
        <v>4878</v>
      </c>
      <c r="G998" s="44" t="s">
        <v>3590</v>
      </c>
      <c r="H998" s="23" t="s">
        <v>3584</v>
      </c>
      <c r="I998" s="87" t="s">
        <v>1202</v>
      </c>
      <c r="J998" s="5" t="s">
        <v>1327</v>
      </c>
      <c r="K998" s="7" t="s">
        <v>1328</v>
      </c>
      <c r="L998" s="7" t="s">
        <v>1329</v>
      </c>
    </row>
    <row r="999" spans="1:12" ht="30">
      <c r="A999" s="3" t="s">
        <v>4178</v>
      </c>
      <c r="B999" s="3" t="s">
        <v>2484</v>
      </c>
      <c r="C999" s="3" t="s">
        <v>4837</v>
      </c>
      <c r="D999" s="3" t="s">
        <v>4044</v>
      </c>
      <c r="E999" s="3" t="s">
        <v>4179</v>
      </c>
      <c r="F999" s="3" t="s">
        <v>4878</v>
      </c>
      <c r="G999" s="4" t="s">
        <v>4180</v>
      </c>
      <c r="H999" s="77" t="s">
        <v>4053</v>
      </c>
      <c r="I999" s="77" t="s">
        <v>726</v>
      </c>
      <c r="J999" s="3" t="s">
        <v>2154</v>
      </c>
      <c r="K999" s="3" t="s">
        <v>2517</v>
      </c>
      <c r="L999" s="3" t="s">
        <v>2337</v>
      </c>
    </row>
    <row r="1000" spans="1:12" ht="30">
      <c r="A1000" s="105" t="s">
        <v>5147</v>
      </c>
      <c r="B1000" s="9" t="s">
        <v>2484</v>
      </c>
      <c r="C1000" s="3" t="s">
        <v>14</v>
      </c>
      <c r="D1000" s="9" t="s">
        <v>5192</v>
      </c>
      <c r="E1000" s="9" t="s">
        <v>4244</v>
      </c>
      <c r="F1000" s="9" t="s">
        <v>4878</v>
      </c>
      <c r="G1000" s="19">
        <v>4609</v>
      </c>
      <c r="H1000" s="29" t="s">
        <v>4163</v>
      </c>
      <c r="I1000" s="5" t="s">
        <v>2668</v>
      </c>
      <c r="J1000" s="5" t="s">
        <v>2749</v>
      </c>
      <c r="K1000" s="29" t="s">
        <v>2506</v>
      </c>
      <c r="L1000" s="7" t="s">
        <v>2864</v>
      </c>
    </row>
    <row r="1001" spans="1:12" ht="30">
      <c r="A1001" s="3" t="s">
        <v>3922</v>
      </c>
      <c r="B1001" s="3" t="s">
        <v>2484</v>
      </c>
      <c r="C1001" s="3" t="s">
        <v>4430</v>
      </c>
      <c r="D1001" s="3" t="s">
        <v>4044</v>
      </c>
      <c r="E1001" s="3" t="s">
        <v>4091</v>
      </c>
      <c r="F1001" s="3" t="s">
        <v>4878</v>
      </c>
      <c r="G1001" s="4" t="s">
        <v>4092</v>
      </c>
      <c r="H1001" s="77" t="s">
        <v>4093</v>
      </c>
      <c r="I1001" s="77" t="s">
        <v>2755</v>
      </c>
      <c r="J1001" s="3" t="s">
        <v>2079</v>
      </c>
      <c r="K1001" s="3" t="s">
        <v>3974</v>
      </c>
      <c r="L1001" s="3" t="s">
        <v>2371</v>
      </c>
    </row>
    <row r="1002" spans="1:12" ht="30">
      <c r="A1002" s="5" t="s">
        <v>2989</v>
      </c>
      <c r="B1002" s="5" t="s">
        <v>2484</v>
      </c>
      <c r="C1002" s="5" t="s">
        <v>5024</v>
      </c>
      <c r="D1002" s="5" t="s">
        <v>5023</v>
      </c>
      <c r="E1002" s="5" t="s">
        <v>4460</v>
      </c>
      <c r="F1002" s="5" t="s">
        <v>4878</v>
      </c>
      <c r="G1002" s="6">
        <v>4572</v>
      </c>
      <c r="H1002" s="5" t="s">
        <v>4110</v>
      </c>
      <c r="I1002" s="5" t="s">
        <v>2755</v>
      </c>
      <c r="J1002" s="5" t="s">
        <v>2703</v>
      </c>
      <c r="K1002" s="5" t="s">
        <v>2704</v>
      </c>
      <c r="L1002" s="5" t="s">
        <v>2705</v>
      </c>
    </row>
    <row r="1003" spans="1:12" ht="45">
      <c r="A1003" s="3" t="s">
        <v>4560</v>
      </c>
      <c r="B1003" s="3" t="s">
        <v>2484</v>
      </c>
      <c r="C1003" s="3" t="s">
        <v>4431</v>
      </c>
      <c r="D1003" s="3" t="s">
        <v>4561</v>
      </c>
      <c r="E1003" s="3" t="s">
        <v>4562</v>
      </c>
      <c r="F1003" s="3" t="s">
        <v>4878</v>
      </c>
      <c r="G1003" s="4" t="s">
        <v>4563</v>
      </c>
      <c r="H1003" s="77" t="s">
        <v>3584</v>
      </c>
      <c r="I1003" s="77" t="s">
        <v>1204</v>
      </c>
      <c r="J1003" s="3" t="s">
        <v>2280</v>
      </c>
      <c r="K1003" s="3" t="s">
        <v>4032</v>
      </c>
      <c r="L1003" s="3" t="s">
        <v>2423</v>
      </c>
    </row>
    <row r="1004" spans="1:12" ht="30">
      <c r="A1004" s="3" t="s">
        <v>4382</v>
      </c>
      <c r="B1004" s="3" t="s">
        <v>2484</v>
      </c>
      <c r="C1004" s="3" t="s">
        <v>4383</v>
      </c>
      <c r="D1004" s="3" t="s">
        <v>4044</v>
      </c>
      <c r="E1004" s="3" t="s">
        <v>4384</v>
      </c>
      <c r="F1004" s="3" t="s">
        <v>4878</v>
      </c>
      <c r="G1004" s="4" t="s">
        <v>4226</v>
      </c>
      <c r="H1004" s="29" t="s">
        <v>4093</v>
      </c>
      <c r="I1004" s="5" t="s">
        <v>2755</v>
      </c>
      <c r="J1004" s="5" t="s">
        <v>2702</v>
      </c>
      <c r="K1004" s="3" t="s">
        <v>3956</v>
      </c>
      <c r="L1004" s="3" t="s">
        <v>4044</v>
      </c>
    </row>
    <row r="1005" spans="1:12" ht="30">
      <c r="A1005" s="5" t="s">
        <v>2990</v>
      </c>
      <c r="B1005" s="5" t="s">
        <v>2484</v>
      </c>
      <c r="C1005" s="5" t="s">
        <v>5025</v>
      </c>
      <c r="D1005" s="5"/>
      <c r="E1005" s="5" t="s">
        <v>4728</v>
      </c>
      <c r="F1005" s="5" t="s">
        <v>4878</v>
      </c>
      <c r="G1005" s="6">
        <v>4554</v>
      </c>
      <c r="H1005" s="5" t="s">
        <v>4110</v>
      </c>
      <c r="I1005" s="5" t="s">
        <v>2755</v>
      </c>
      <c r="J1005" s="5" t="s">
        <v>2706</v>
      </c>
      <c r="K1005" s="5"/>
      <c r="L1005" s="7" t="s">
        <v>2707</v>
      </c>
    </row>
    <row r="1006" spans="1:12">
      <c r="A1006" s="9" t="s">
        <v>5252</v>
      </c>
      <c r="B1006" s="5" t="s">
        <v>2484</v>
      </c>
      <c r="C1006" s="9" t="s">
        <v>4689</v>
      </c>
      <c r="D1006" s="5"/>
      <c r="E1006" s="9" t="s">
        <v>3069</v>
      </c>
      <c r="F1006" s="9" t="s">
        <v>4878</v>
      </c>
      <c r="G1006" s="19">
        <v>4742</v>
      </c>
      <c r="H1006" s="29" t="s">
        <v>2938</v>
      </c>
      <c r="I1006" s="9" t="s">
        <v>2938</v>
      </c>
      <c r="J1006" s="5" t="s">
        <v>2840</v>
      </c>
      <c r="K1006" s="5"/>
      <c r="L1006" s="5"/>
    </row>
    <row r="1007" spans="1:12">
      <c r="A1007" s="9" t="s">
        <v>5254</v>
      </c>
      <c r="B1007" s="9" t="s">
        <v>2484</v>
      </c>
      <c r="C1007" s="9" t="s">
        <v>3072</v>
      </c>
      <c r="D1007" s="5"/>
      <c r="E1007" s="9" t="s">
        <v>3069</v>
      </c>
      <c r="F1007" s="9" t="s">
        <v>4878</v>
      </c>
      <c r="G1007" s="19">
        <v>4742</v>
      </c>
      <c r="H1007" s="29" t="s">
        <v>2938</v>
      </c>
      <c r="I1007" s="9" t="s">
        <v>2938</v>
      </c>
      <c r="J1007" s="5"/>
      <c r="K1007" s="5"/>
      <c r="L1007" s="5"/>
    </row>
    <row r="1008" spans="1:12" ht="30">
      <c r="A1008" s="3" t="s">
        <v>4483</v>
      </c>
      <c r="B1008" s="3" t="s">
        <v>2484</v>
      </c>
      <c r="C1008" s="3" t="s">
        <v>5327</v>
      </c>
      <c r="D1008" s="3" t="s">
        <v>4044</v>
      </c>
      <c r="E1008" s="3" t="s">
        <v>3894</v>
      </c>
      <c r="F1008" s="3" t="s">
        <v>4878</v>
      </c>
      <c r="G1008" s="4" t="s">
        <v>4484</v>
      </c>
      <c r="H1008" s="77" t="s">
        <v>1203</v>
      </c>
      <c r="I1008" s="77" t="s">
        <v>1203</v>
      </c>
      <c r="J1008" s="3" t="s">
        <v>2171</v>
      </c>
      <c r="K1008" s="3" t="s">
        <v>2017</v>
      </c>
      <c r="L1008" s="3" t="s">
        <v>2455</v>
      </c>
    </row>
    <row r="1009" spans="1:12" ht="30">
      <c r="A1009" s="3" t="s">
        <v>4612</v>
      </c>
      <c r="B1009" s="3" t="s">
        <v>2484</v>
      </c>
      <c r="C1009" s="3" t="s">
        <v>4613</v>
      </c>
      <c r="D1009" s="3" t="s">
        <v>4614</v>
      </c>
      <c r="E1009" s="3" t="s">
        <v>4615</v>
      </c>
      <c r="F1009" s="3" t="s">
        <v>4878</v>
      </c>
      <c r="G1009" s="4" t="s">
        <v>4616</v>
      </c>
      <c r="H1009" s="3" t="s">
        <v>4093</v>
      </c>
      <c r="I1009" s="3" t="s">
        <v>2755</v>
      </c>
      <c r="J1009" s="3" t="s">
        <v>4044</v>
      </c>
      <c r="K1009" s="3" t="s">
        <v>2132</v>
      </c>
      <c r="L1009" s="3" t="s">
        <v>2424</v>
      </c>
    </row>
    <row r="1010" spans="1:12" ht="30">
      <c r="A1010" s="24" t="s">
        <v>1057</v>
      </c>
      <c r="B1010" s="25" t="s">
        <v>2484</v>
      </c>
      <c r="C1010" s="24" t="s">
        <v>1058</v>
      </c>
      <c r="D1010" s="15"/>
      <c r="E1010" s="24" t="s">
        <v>1059</v>
      </c>
      <c r="F1010" s="24" t="s">
        <v>4878</v>
      </c>
      <c r="G1010" s="103" t="s">
        <v>1060</v>
      </c>
      <c r="H1010" s="24" t="s">
        <v>3764</v>
      </c>
      <c r="I1010" s="88" t="s">
        <v>1202</v>
      </c>
      <c r="J1010" s="15"/>
      <c r="K1010" s="15"/>
      <c r="L1010" s="15"/>
    </row>
    <row r="1011" spans="1:12" ht="30">
      <c r="A1011" s="11" t="s">
        <v>4916</v>
      </c>
      <c r="B1011" s="11" t="s">
        <v>2484</v>
      </c>
      <c r="C1011" s="11" t="s">
        <v>4933</v>
      </c>
      <c r="D1011" s="9"/>
      <c r="E1011" s="11" t="s">
        <v>4917</v>
      </c>
      <c r="F1011" s="11" t="s">
        <v>4878</v>
      </c>
      <c r="G1011" s="12">
        <v>4655</v>
      </c>
      <c r="H1011" s="4" t="s">
        <v>4380</v>
      </c>
      <c r="I1011" s="4" t="s">
        <v>2668</v>
      </c>
      <c r="J1011" s="9" t="s">
        <v>2608</v>
      </c>
      <c r="K1011" s="14" t="s">
        <v>2609</v>
      </c>
      <c r="L1011" s="14" t="s">
        <v>2610</v>
      </c>
    </row>
    <row r="1012" spans="1:12" ht="30">
      <c r="A1012" s="3" t="s">
        <v>3924</v>
      </c>
      <c r="B1012" s="3" t="s">
        <v>2484</v>
      </c>
      <c r="C1012" s="3" t="s">
        <v>3938</v>
      </c>
      <c r="D1012" s="3" t="s">
        <v>4044</v>
      </c>
      <c r="E1012" s="3" t="s">
        <v>4355</v>
      </c>
      <c r="F1012" s="3" t="s">
        <v>4878</v>
      </c>
      <c r="G1012" s="4" t="s">
        <v>3939</v>
      </c>
      <c r="H1012" s="29" t="s">
        <v>4093</v>
      </c>
      <c r="I1012" s="5" t="s">
        <v>2755</v>
      </c>
      <c r="J1012" s="3" t="s">
        <v>2293</v>
      </c>
      <c r="K1012" s="3" t="s">
        <v>2510</v>
      </c>
      <c r="L1012" s="3" t="s">
        <v>2317</v>
      </c>
    </row>
    <row r="1013" spans="1:12" ht="30">
      <c r="A1013" s="23" t="s">
        <v>5140</v>
      </c>
      <c r="B1013" s="23" t="s">
        <v>2484</v>
      </c>
      <c r="C1013" s="23" t="s">
        <v>5191</v>
      </c>
      <c r="D1013" s="5" t="s">
        <v>5192</v>
      </c>
      <c r="E1013" s="23" t="s">
        <v>4244</v>
      </c>
      <c r="F1013" s="23" t="s">
        <v>4878</v>
      </c>
      <c r="G1013" s="44" t="s">
        <v>4245</v>
      </c>
      <c r="H1013" s="29" t="s">
        <v>4163</v>
      </c>
      <c r="I1013" s="5" t="s">
        <v>2668</v>
      </c>
      <c r="J1013" s="5" t="s">
        <v>2742</v>
      </c>
      <c r="K1013" s="5"/>
      <c r="L1013" s="7" t="s">
        <v>2743</v>
      </c>
    </row>
    <row r="1014" spans="1:12" ht="45">
      <c r="A1014" s="5" t="s">
        <v>1252</v>
      </c>
      <c r="B1014" s="5" t="s">
        <v>2484</v>
      </c>
      <c r="C1014" s="5" t="s">
        <v>1253</v>
      </c>
      <c r="D1014" s="5"/>
      <c r="E1014" s="5" t="s">
        <v>4194</v>
      </c>
      <c r="F1014" s="5" t="s">
        <v>4878</v>
      </c>
      <c r="G1014" s="6" t="s">
        <v>1332</v>
      </c>
      <c r="H1014" s="5" t="s">
        <v>3584</v>
      </c>
      <c r="I1014" s="6" t="s">
        <v>1204</v>
      </c>
      <c r="J1014" s="5" t="s">
        <v>1254</v>
      </c>
      <c r="K1014" s="5" t="s">
        <v>1255</v>
      </c>
      <c r="L1014" s="7" t="s">
        <v>1256</v>
      </c>
    </row>
    <row r="1015" spans="1:12" ht="30">
      <c r="A1015" s="5" t="s">
        <v>2993</v>
      </c>
      <c r="B1015" s="5" t="s">
        <v>2484</v>
      </c>
      <c r="C1015" s="5" t="s">
        <v>5029</v>
      </c>
      <c r="D1015" s="5"/>
      <c r="E1015" s="5" t="s">
        <v>5005</v>
      </c>
      <c r="F1015" s="5" t="s">
        <v>4878</v>
      </c>
      <c r="G1015" s="6" t="s">
        <v>5030</v>
      </c>
      <c r="H1015" s="5" t="s">
        <v>4110</v>
      </c>
      <c r="I1015" s="5" t="s">
        <v>2755</v>
      </c>
      <c r="J1015" s="5" t="s">
        <v>2713</v>
      </c>
      <c r="K1015" s="7" t="s">
        <v>2714</v>
      </c>
      <c r="L1015" s="7" t="s">
        <v>2715</v>
      </c>
    </row>
    <row r="1016" spans="1:12" ht="30">
      <c r="A1016" s="3" t="s">
        <v>4830</v>
      </c>
      <c r="B1016" s="3" t="s">
        <v>2484</v>
      </c>
      <c r="C1016" s="3" t="s">
        <v>4831</v>
      </c>
      <c r="D1016" s="3" t="s">
        <v>4832</v>
      </c>
      <c r="E1016" s="3" t="s">
        <v>4151</v>
      </c>
      <c r="F1016" s="9" t="s">
        <v>4878</v>
      </c>
      <c r="G1016" s="4" t="s">
        <v>4152</v>
      </c>
      <c r="H1016" s="3" t="s">
        <v>4163</v>
      </c>
      <c r="I1016" s="74" t="s">
        <v>2668</v>
      </c>
      <c r="J1016" s="3" t="s">
        <v>2176</v>
      </c>
      <c r="K1016" s="3" t="s">
        <v>2025</v>
      </c>
      <c r="L1016" s="3" t="s">
        <v>2462</v>
      </c>
    </row>
    <row r="1017" spans="1:12" ht="45">
      <c r="A1017" s="17" t="s">
        <v>738</v>
      </c>
      <c r="B1017" s="17" t="s">
        <v>2484</v>
      </c>
      <c r="C1017" s="17" t="s">
        <v>739</v>
      </c>
      <c r="D1017" s="17" t="s">
        <v>740</v>
      </c>
      <c r="E1017" s="17" t="s">
        <v>4324</v>
      </c>
      <c r="F1017" s="17" t="s">
        <v>4878</v>
      </c>
      <c r="G1017" s="31" t="s">
        <v>4325</v>
      </c>
      <c r="H1017" s="17" t="s">
        <v>707</v>
      </c>
      <c r="I1017" s="90" t="s">
        <v>2755</v>
      </c>
      <c r="J1017" s="17" t="s">
        <v>741</v>
      </c>
      <c r="K1017" s="41" t="s">
        <v>742</v>
      </c>
      <c r="L1017" s="17" t="s">
        <v>743</v>
      </c>
    </row>
    <row r="1018" spans="1:12" s="97" customFormat="1" ht="45">
      <c r="A1018" s="15" t="s">
        <v>848</v>
      </c>
      <c r="B1018" s="15" t="s">
        <v>2484</v>
      </c>
      <c r="C1018" s="15" t="s">
        <v>849</v>
      </c>
      <c r="D1018" s="15"/>
      <c r="E1018" s="15" t="s">
        <v>4067</v>
      </c>
      <c r="F1018" s="15" t="s">
        <v>4878</v>
      </c>
      <c r="G1018" s="31">
        <v>4112</v>
      </c>
      <c r="H1018" s="80" t="s">
        <v>3584</v>
      </c>
      <c r="I1018" s="80" t="s">
        <v>1204</v>
      </c>
      <c r="J1018" s="15"/>
      <c r="K1018" s="15" t="s">
        <v>850</v>
      </c>
      <c r="L1018" s="20" t="s">
        <v>851</v>
      </c>
    </row>
    <row r="1019" spans="1:12" ht="30">
      <c r="A1019" s="28" t="s">
        <v>4774</v>
      </c>
      <c r="B1019" s="28" t="s">
        <v>2484</v>
      </c>
      <c r="C1019" s="28" t="s">
        <v>4775</v>
      </c>
      <c r="D1019" s="28" t="s">
        <v>4044</v>
      </c>
      <c r="E1019" s="28" t="s">
        <v>4776</v>
      </c>
      <c r="F1019" s="28" t="s">
        <v>4878</v>
      </c>
      <c r="G1019" s="101">
        <v>4220</v>
      </c>
      <c r="H1019" s="28" t="s">
        <v>3764</v>
      </c>
      <c r="I1019" s="89" t="s">
        <v>1202</v>
      </c>
      <c r="J1019" s="28" t="s">
        <v>4044</v>
      </c>
      <c r="K1019" s="28" t="s">
        <v>4015</v>
      </c>
      <c r="L1019" s="28" t="s">
        <v>4044</v>
      </c>
    </row>
    <row r="1020" spans="1:12" s="97" customFormat="1" ht="45">
      <c r="A1020" s="33" t="s">
        <v>3175</v>
      </c>
      <c r="B1020" s="32" t="s">
        <v>2484</v>
      </c>
      <c r="C1020" s="33" t="s">
        <v>3247</v>
      </c>
      <c r="D1020" s="17"/>
      <c r="E1020" s="33" t="s">
        <v>4144</v>
      </c>
      <c r="F1020" s="33" t="s">
        <v>4878</v>
      </c>
      <c r="G1020" s="34">
        <v>4401</v>
      </c>
      <c r="H1020" s="32" t="s">
        <v>394</v>
      </c>
      <c r="I1020" s="90" t="s">
        <v>1637</v>
      </c>
      <c r="J1020" s="17" t="s">
        <v>520</v>
      </c>
      <c r="K1020" s="17"/>
      <c r="L1020" s="17" t="s">
        <v>521</v>
      </c>
    </row>
    <row r="1021" spans="1:12" ht="30">
      <c r="A1021" s="3" t="s">
        <v>4395</v>
      </c>
      <c r="B1021" s="3" t="s">
        <v>2484</v>
      </c>
      <c r="C1021" s="3" t="s">
        <v>4396</v>
      </c>
      <c r="D1021" s="3" t="s">
        <v>43</v>
      </c>
      <c r="E1021" s="3" t="s">
        <v>4301</v>
      </c>
      <c r="F1021" s="3" t="s">
        <v>4878</v>
      </c>
      <c r="G1021" s="4" t="s">
        <v>4397</v>
      </c>
      <c r="H1021" s="77" t="s">
        <v>394</v>
      </c>
      <c r="I1021" s="77" t="s">
        <v>1637</v>
      </c>
      <c r="J1021" s="3" t="s">
        <v>2112</v>
      </c>
      <c r="K1021" s="3" t="s">
        <v>2408</v>
      </c>
      <c r="L1021" s="3" t="s">
        <v>2262</v>
      </c>
    </row>
    <row r="1022" spans="1:12">
      <c r="A1022" s="68" t="s">
        <v>3662</v>
      </c>
      <c r="B1022" s="68" t="s">
        <v>2484</v>
      </c>
      <c r="C1022" s="68" t="s">
        <v>4292</v>
      </c>
      <c r="D1022" s="18"/>
      <c r="E1022" s="18" t="s">
        <v>4956</v>
      </c>
      <c r="F1022" s="9" t="s">
        <v>4878</v>
      </c>
      <c r="G1022" s="50">
        <v>4668</v>
      </c>
      <c r="H1022" s="83" t="s">
        <v>4380</v>
      </c>
      <c r="I1022" s="83" t="s">
        <v>2668</v>
      </c>
      <c r="J1022" s="50"/>
      <c r="K1022" s="50"/>
      <c r="L1022" s="50"/>
    </row>
    <row r="1023" spans="1:12" s="97" customFormat="1" ht="45">
      <c r="A1023" s="5" t="s">
        <v>3663</v>
      </c>
      <c r="B1023" s="5" t="s">
        <v>2484</v>
      </c>
      <c r="C1023" s="5" t="s">
        <v>3664</v>
      </c>
      <c r="D1023" s="5"/>
      <c r="E1023" s="5" t="s">
        <v>4067</v>
      </c>
      <c r="F1023" s="5" t="s">
        <v>4878</v>
      </c>
      <c r="G1023" s="6">
        <v>4101</v>
      </c>
      <c r="H1023" s="5" t="s">
        <v>3584</v>
      </c>
      <c r="I1023" s="6" t="s">
        <v>1204</v>
      </c>
      <c r="J1023" s="5"/>
      <c r="K1023" s="5"/>
      <c r="L1023" s="7" t="s">
        <v>1383</v>
      </c>
    </row>
    <row r="1024" spans="1:12" ht="30">
      <c r="A1024" s="3" t="s">
        <v>3177</v>
      </c>
      <c r="B1024" s="3" t="s">
        <v>2484</v>
      </c>
      <c r="C1024" s="3" t="s">
        <v>3249</v>
      </c>
      <c r="D1024" s="3" t="s">
        <v>3250</v>
      </c>
      <c r="E1024" s="3" t="s">
        <v>4144</v>
      </c>
      <c r="F1024" s="9" t="s">
        <v>4878</v>
      </c>
      <c r="G1024" s="4">
        <v>4401</v>
      </c>
      <c r="H1024" s="78" t="s">
        <v>394</v>
      </c>
      <c r="I1024" s="78" t="s">
        <v>1637</v>
      </c>
    </row>
    <row r="1025" spans="1:12" ht="30">
      <c r="A1025" s="95" t="s">
        <v>136</v>
      </c>
      <c r="B1025" s="77" t="s">
        <v>2484</v>
      </c>
      <c r="C1025" s="95" t="s">
        <v>137</v>
      </c>
      <c r="D1025" s="95"/>
      <c r="E1025" s="96" t="s">
        <v>3819</v>
      </c>
      <c r="F1025" s="77" t="s">
        <v>4878</v>
      </c>
      <c r="G1025" s="102">
        <v>4029</v>
      </c>
      <c r="H1025" s="78" t="s">
        <v>3584</v>
      </c>
      <c r="I1025" s="78" t="s">
        <v>1202</v>
      </c>
      <c r="L1025" s="96"/>
    </row>
    <row r="1026" spans="1:12" ht="45">
      <c r="A1026" s="5" t="s">
        <v>3670</v>
      </c>
      <c r="B1026" s="5" t="s">
        <v>2484</v>
      </c>
      <c r="C1026" s="5" t="s">
        <v>3671</v>
      </c>
      <c r="D1026" s="5"/>
      <c r="E1026" s="5" t="s">
        <v>4100</v>
      </c>
      <c r="F1026" s="5" t="s">
        <v>4878</v>
      </c>
      <c r="G1026" s="6">
        <v>4074</v>
      </c>
      <c r="H1026" s="23" t="s">
        <v>3584</v>
      </c>
      <c r="I1026" s="6" t="s">
        <v>1204</v>
      </c>
      <c r="J1026" s="5" t="s">
        <v>1300</v>
      </c>
      <c r="K1026" s="7" t="s">
        <v>1301</v>
      </c>
      <c r="L1026" s="7" t="s">
        <v>1302</v>
      </c>
    </row>
    <row r="1027" spans="1:12" ht="30">
      <c r="A1027" s="5" t="s">
        <v>2994</v>
      </c>
      <c r="B1027" s="5" t="s">
        <v>2484</v>
      </c>
      <c r="C1027" s="5" t="s">
        <v>3905</v>
      </c>
      <c r="D1027" s="5"/>
      <c r="E1027" s="5" t="s">
        <v>5005</v>
      </c>
      <c r="F1027" s="5" t="s">
        <v>4878</v>
      </c>
      <c r="G1027" s="6">
        <v>4537</v>
      </c>
      <c r="H1027" s="23" t="s">
        <v>4110</v>
      </c>
      <c r="I1027" s="5" t="s">
        <v>2755</v>
      </c>
      <c r="J1027" s="5" t="s">
        <v>2717</v>
      </c>
      <c r="K1027" s="5"/>
      <c r="L1027" s="5" t="s">
        <v>2718</v>
      </c>
    </row>
    <row r="1028" spans="1:12" ht="30">
      <c r="A1028" s="3" t="s">
        <v>4721</v>
      </c>
      <c r="B1028" s="3" t="s">
        <v>2484</v>
      </c>
      <c r="C1028" s="3" t="s">
        <v>4861</v>
      </c>
      <c r="D1028" s="3" t="s">
        <v>4044</v>
      </c>
      <c r="E1028" s="3" t="s">
        <v>4862</v>
      </c>
      <c r="F1028" s="3" t="s">
        <v>4878</v>
      </c>
      <c r="G1028" s="4" t="s">
        <v>4863</v>
      </c>
      <c r="H1028" s="77" t="s">
        <v>4053</v>
      </c>
      <c r="I1028" s="77" t="s">
        <v>726</v>
      </c>
      <c r="J1028" s="3" t="s">
        <v>2291</v>
      </c>
      <c r="K1028" s="3" t="s">
        <v>1975</v>
      </c>
      <c r="L1028" s="3" t="s">
        <v>2315</v>
      </c>
    </row>
    <row r="1029" spans="1:12" ht="45">
      <c r="A1029" s="3" t="s">
        <v>4291</v>
      </c>
      <c r="B1029" s="3" t="s">
        <v>2484</v>
      </c>
      <c r="C1029" s="3" t="s">
        <v>4292</v>
      </c>
      <c r="E1029" s="3" t="s">
        <v>4293</v>
      </c>
      <c r="F1029" s="3" t="s">
        <v>4878</v>
      </c>
      <c r="G1029" s="4" t="s">
        <v>4294</v>
      </c>
      <c r="H1029" s="77" t="s">
        <v>599</v>
      </c>
      <c r="I1029" s="77" t="s">
        <v>49</v>
      </c>
      <c r="J1029" s="3" t="s">
        <v>2196</v>
      </c>
      <c r="K1029" s="3" t="s">
        <v>2214</v>
      </c>
      <c r="L1029" s="3" t="s">
        <v>2383</v>
      </c>
    </row>
    <row r="1030" spans="1:12" ht="30">
      <c r="A1030" s="17" t="s">
        <v>757</v>
      </c>
      <c r="B1030" s="17" t="s">
        <v>2484</v>
      </c>
      <c r="C1030" s="17" t="s">
        <v>3162</v>
      </c>
      <c r="D1030" s="17" t="s">
        <v>3167</v>
      </c>
      <c r="E1030" s="17" t="s">
        <v>3154</v>
      </c>
      <c r="F1030" s="32" t="s">
        <v>4878</v>
      </c>
      <c r="G1030" s="31">
        <v>4988</v>
      </c>
      <c r="H1030" s="31" t="s">
        <v>707</v>
      </c>
      <c r="I1030" s="92" t="s">
        <v>2755</v>
      </c>
      <c r="J1030" s="17" t="s">
        <v>758</v>
      </c>
      <c r="K1030" s="17" t="s">
        <v>759</v>
      </c>
      <c r="L1030" s="17" t="s">
        <v>672</v>
      </c>
    </row>
    <row r="1031" spans="1:12" ht="30">
      <c r="A1031" s="5" t="s">
        <v>2995</v>
      </c>
      <c r="B1031" s="5" t="s">
        <v>2484</v>
      </c>
      <c r="C1031" s="5" t="s">
        <v>5031</v>
      </c>
      <c r="D1031" s="5"/>
      <c r="E1031" s="5" t="s">
        <v>4525</v>
      </c>
      <c r="F1031" s="5" t="s">
        <v>4878</v>
      </c>
      <c r="G1031" s="6">
        <v>4578</v>
      </c>
      <c r="H1031" s="5" t="s">
        <v>4110</v>
      </c>
      <c r="I1031" s="5" t="s">
        <v>2755</v>
      </c>
      <c r="J1031" s="5" t="s">
        <v>2557</v>
      </c>
      <c r="K1031" s="29" t="s">
        <v>2149</v>
      </c>
      <c r="L1031" s="5" t="s">
        <v>2347</v>
      </c>
    </row>
    <row r="1032" spans="1:12" ht="30">
      <c r="A1032" s="5" t="s">
        <v>3339</v>
      </c>
      <c r="B1032" s="5" t="s">
        <v>2484</v>
      </c>
      <c r="C1032" s="5" t="s">
        <v>3373</v>
      </c>
      <c r="D1032" s="5"/>
      <c r="E1032" s="5" t="s">
        <v>4578</v>
      </c>
      <c r="F1032" s="5" t="s">
        <v>4878</v>
      </c>
      <c r="G1032" s="6" t="s">
        <v>3372</v>
      </c>
      <c r="H1032" s="5" t="s">
        <v>4168</v>
      </c>
      <c r="I1032" s="5" t="s">
        <v>1202</v>
      </c>
      <c r="J1032" s="5"/>
      <c r="K1032" s="5"/>
      <c r="L1032" s="5"/>
    </row>
    <row r="1033" spans="1:12" ht="30">
      <c r="A1033" s="9" t="s">
        <v>5263</v>
      </c>
      <c r="B1033" s="9" t="s">
        <v>2484</v>
      </c>
      <c r="C1033" s="75" t="s">
        <v>5311</v>
      </c>
      <c r="D1033" s="5"/>
      <c r="E1033" s="117" t="s">
        <v>4104</v>
      </c>
      <c r="F1033" s="9" t="s">
        <v>4878</v>
      </c>
      <c r="G1033" s="19">
        <v>4736</v>
      </c>
      <c r="H1033" s="9" t="s">
        <v>2938</v>
      </c>
      <c r="I1033" s="9" t="s">
        <v>2938</v>
      </c>
      <c r="J1033" s="5"/>
      <c r="K1033" s="5"/>
      <c r="L1033" s="7" t="s">
        <v>2861</v>
      </c>
    </row>
    <row r="1034" spans="1:12" ht="45">
      <c r="A1034" s="9" t="s">
        <v>3029</v>
      </c>
      <c r="B1034" s="5" t="s">
        <v>2484</v>
      </c>
      <c r="C1034" s="9" t="s">
        <v>5025</v>
      </c>
      <c r="D1034" s="5"/>
      <c r="E1034" s="9" t="s">
        <v>4389</v>
      </c>
      <c r="F1034" s="9" t="s">
        <v>4878</v>
      </c>
      <c r="G1034" s="19">
        <v>4347</v>
      </c>
      <c r="H1034" s="29" t="s">
        <v>1639</v>
      </c>
      <c r="I1034" s="74" t="s">
        <v>49</v>
      </c>
      <c r="J1034" s="5" t="s">
        <v>1672</v>
      </c>
      <c r="K1034" s="5" t="s">
        <v>1673</v>
      </c>
      <c r="L1034" s="5" t="s">
        <v>1674</v>
      </c>
    </row>
    <row r="1035" spans="1:12" ht="45">
      <c r="A1035" s="15" t="s">
        <v>841</v>
      </c>
      <c r="B1035" s="15" t="s">
        <v>2484</v>
      </c>
      <c r="C1035" s="15" t="s">
        <v>842</v>
      </c>
      <c r="D1035" s="15"/>
      <c r="E1035" s="15" t="s">
        <v>4334</v>
      </c>
      <c r="F1035" s="15" t="s">
        <v>4878</v>
      </c>
      <c r="G1035" s="31">
        <v>4652</v>
      </c>
      <c r="H1035" s="80" t="s">
        <v>3584</v>
      </c>
      <c r="I1035" s="80" t="s">
        <v>1204</v>
      </c>
      <c r="J1035" s="15" t="s">
        <v>843</v>
      </c>
      <c r="K1035" s="20" t="s">
        <v>844</v>
      </c>
      <c r="L1035" s="20" t="s">
        <v>845</v>
      </c>
    </row>
    <row r="1036" spans="1:12" ht="45">
      <c r="A1036" s="15" t="s">
        <v>947</v>
      </c>
      <c r="B1036" s="15" t="s">
        <v>2484</v>
      </c>
      <c r="C1036" s="15" t="s">
        <v>948</v>
      </c>
      <c r="D1036" s="15"/>
      <c r="E1036" s="15" t="s">
        <v>4194</v>
      </c>
      <c r="F1036" s="15" t="s">
        <v>4878</v>
      </c>
      <c r="G1036" s="31">
        <v>4105</v>
      </c>
      <c r="H1036" s="80" t="s">
        <v>3584</v>
      </c>
      <c r="I1036" s="16" t="s">
        <v>1204</v>
      </c>
      <c r="J1036" s="15"/>
      <c r="K1036" s="15" t="s">
        <v>852</v>
      </c>
      <c r="L1036" s="20" t="s">
        <v>949</v>
      </c>
    </row>
    <row r="1037" spans="1:12" ht="30">
      <c r="A1037" s="9" t="s">
        <v>4934</v>
      </c>
      <c r="B1037" s="9" t="s">
        <v>2484</v>
      </c>
      <c r="C1037" s="9" t="s">
        <v>4935</v>
      </c>
      <c r="D1037" s="9"/>
      <c r="E1037" s="9" t="s">
        <v>4923</v>
      </c>
      <c r="F1037" s="9" t="s">
        <v>4878</v>
      </c>
      <c r="G1037" s="19">
        <v>4649</v>
      </c>
      <c r="H1037" s="4" t="s">
        <v>4380</v>
      </c>
      <c r="I1037" s="4" t="s">
        <v>2668</v>
      </c>
      <c r="J1037" s="18" t="s">
        <v>2526</v>
      </c>
      <c r="K1037" s="35" t="s">
        <v>2527</v>
      </c>
      <c r="L1037" s="35" t="s">
        <v>2528</v>
      </c>
    </row>
    <row r="1038" spans="1:12" ht="45">
      <c r="A1038" s="3" t="s">
        <v>4697</v>
      </c>
      <c r="B1038" s="3" t="s">
        <v>2484</v>
      </c>
      <c r="C1038" s="3" t="s">
        <v>4698</v>
      </c>
      <c r="E1038" s="3" t="s">
        <v>4144</v>
      </c>
      <c r="F1038" s="3" t="s">
        <v>4878</v>
      </c>
      <c r="G1038" s="4" t="s">
        <v>4145</v>
      </c>
      <c r="H1038" s="77" t="s">
        <v>394</v>
      </c>
      <c r="I1038" s="77" t="s">
        <v>1637</v>
      </c>
      <c r="J1038" s="3" t="s">
        <v>4044</v>
      </c>
      <c r="K1038" s="3" t="s">
        <v>2015</v>
      </c>
      <c r="L1038" s="3" t="s">
        <v>4044</v>
      </c>
    </row>
    <row r="1039" spans="1:12" s="97" customFormat="1" ht="30">
      <c r="A1039" s="3" t="s">
        <v>4810</v>
      </c>
      <c r="B1039" s="3" t="s">
        <v>2484</v>
      </c>
      <c r="C1039" s="3" t="s">
        <v>4811</v>
      </c>
      <c r="D1039" s="3" t="s">
        <v>4044</v>
      </c>
      <c r="E1039" s="3" t="s">
        <v>4812</v>
      </c>
      <c r="F1039" s="3" t="s">
        <v>4878</v>
      </c>
      <c r="G1039" s="4" t="s">
        <v>4813</v>
      </c>
      <c r="H1039" s="77" t="s">
        <v>394</v>
      </c>
      <c r="I1039" s="77" t="s">
        <v>1637</v>
      </c>
      <c r="J1039" s="3" t="s">
        <v>2066</v>
      </c>
      <c r="K1039" s="3" t="s">
        <v>3964</v>
      </c>
      <c r="L1039" s="3" t="s">
        <v>2360</v>
      </c>
    </row>
    <row r="1040" spans="1:12" ht="30">
      <c r="A1040" s="5" t="s">
        <v>2996</v>
      </c>
      <c r="B1040" s="5" t="s">
        <v>2484</v>
      </c>
      <c r="C1040" s="5" t="s">
        <v>5032</v>
      </c>
      <c r="D1040" s="5"/>
      <c r="E1040" s="5" t="s">
        <v>4525</v>
      </c>
      <c r="F1040" s="29" t="s">
        <v>4878</v>
      </c>
      <c r="G1040" s="6">
        <v>4578</v>
      </c>
      <c r="H1040" s="29" t="s">
        <v>4110</v>
      </c>
      <c r="I1040" s="5" t="s">
        <v>2755</v>
      </c>
      <c r="J1040" s="5" t="s">
        <v>2617</v>
      </c>
      <c r="K1040" s="7" t="s">
        <v>2618</v>
      </c>
      <c r="L1040" s="7" t="s">
        <v>2619</v>
      </c>
    </row>
    <row r="1041" spans="1:12" ht="45">
      <c r="A1041" s="5" t="s">
        <v>3710</v>
      </c>
      <c r="B1041" s="5" t="s">
        <v>2484</v>
      </c>
      <c r="C1041" s="5" t="s">
        <v>3711</v>
      </c>
      <c r="D1041" s="5"/>
      <c r="E1041" s="5" t="s">
        <v>4067</v>
      </c>
      <c r="F1041" s="5" t="s">
        <v>4878</v>
      </c>
      <c r="G1041" s="6">
        <v>4101</v>
      </c>
      <c r="H1041" s="5" t="s">
        <v>3584</v>
      </c>
      <c r="I1041" s="6" t="s">
        <v>1204</v>
      </c>
      <c r="J1041" s="5" t="s">
        <v>1323</v>
      </c>
      <c r="K1041" s="7" t="s">
        <v>1324</v>
      </c>
      <c r="L1041" s="7" t="s">
        <v>1325</v>
      </c>
    </row>
    <row r="1042" spans="1:12" ht="30">
      <c r="A1042" s="3" t="s">
        <v>5065</v>
      </c>
      <c r="B1042" s="3" t="s">
        <v>2484</v>
      </c>
      <c r="C1042" s="3" t="s">
        <v>3902</v>
      </c>
      <c r="D1042" s="3" t="s">
        <v>3934</v>
      </c>
      <c r="E1042" s="3" t="s">
        <v>4091</v>
      </c>
      <c r="F1042" s="3" t="s">
        <v>4878</v>
      </c>
      <c r="G1042" s="4" t="s">
        <v>4092</v>
      </c>
      <c r="H1042" s="5" t="s">
        <v>4093</v>
      </c>
      <c r="I1042" s="5" t="s">
        <v>2755</v>
      </c>
      <c r="J1042" s="3" t="s">
        <v>2097</v>
      </c>
      <c r="K1042" s="3" t="s">
        <v>2402</v>
      </c>
      <c r="L1042" s="3" t="s">
        <v>2248</v>
      </c>
    </row>
    <row r="1043" spans="1:12" ht="30">
      <c r="A1043" s="3" t="s">
        <v>4073</v>
      </c>
      <c r="B1043" s="3" t="s">
        <v>2484</v>
      </c>
      <c r="C1043" s="3" t="s">
        <v>4074</v>
      </c>
      <c r="D1043" s="3" t="s">
        <v>4044</v>
      </c>
      <c r="E1043" s="3" t="s">
        <v>4075</v>
      </c>
      <c r="F1043" s="3" t="s">
        <v>4878</v>
      </c>
      <c r="G1043" s="4" t="s">
        <v>4076</v>
      </c>
      <c r="H1043" s="77" t="s">
        <v>668</v>
      </c>
      <c r="I1043" s="77" t="s">
        <v>2755</v>
      </c>
      <c r="J1043" s="3" t="s">
        <v>2297</v>
      </c>
      <c r="K1043" s="3" t="s">
        <v>1979</v>
      </c>
      <c r="L1043" s="3" t="s">
        <v>2320</v>
      </c>
    </row>
    <row r="1044" spans="1:12" ht="30">
      <c r="A1044" s="3" t="s">
        <v>4416</v>
      </c>
      <c r="B1044" s="3" t="s">
        <v>2484</v>
      </c>
      <c r="C1044" s="3" t="s">
        <v>4417</v>
      </c>
      <c r="D1044" s="3" t="s">
        <v>4044</v>
      </c>
      <c r="E1044" s="3" t="s">
        <v>4249</v>
      </c>
      <c r="F1044" s="3" t="s">
        <v>4878</v>
      </c>
      <c r="G1044" s="4" t="s">
        <v>3935</v>
      </c>
      <c r="H1044" s="77" t="s">
        <v>4053</v>
      </c>
      <c r="I1044" s="77" t="s">
        <v>726</v>
      </c>
      <c r="J1044" s="3" t="s">
        <v>4044</v>
      </c>
      <c r="K1044" s="3" t="s">
        <v>4025</v>
      </c>
      <c r="L1044" s="3" t="s">
        <v>2417</v>
      </c>
    </row>
    <row r="1045" spans="1:12" ht="30">
      <c r="A1045" s="109" t="s">
        <v>5315</v>
      </c>
      <c r="B1045" s="29" t="s">
        <v>2484</v>
      </c>
      <c r="C1045" s="109" t="s">
        <v>5316</v>
      </c>
      <c r="D1045" s="5"/>
      <c r="E1045" s="109" t="s">
        <v>4249</v>
      </c>
      <c r="F1045" s="5" t="s">
        <v>4878</v>
      </c>
      <c r="G1045" s="6">
        <v>4064</v>
      </c>
      <c r="H1045" s="109" t="s">
        <v>4053</v>
      </c>
      <c r="I1045" s="118" t="s">
        <v>726</v>
      </c>
      <c r="J1045" s="5" t="s">
        <v>5317</v>
      </c>
      <c r="K1045" s="7" t="s">
        <v>1412</v>
      </c>
      <c r="L1045" s="7" t="s">
        <v>1413</v>
      </c>
    </row>
    <row r="1046" spans="1:12" ht="30">
      <c r="A1046" s="48" t="s">
        <v>3712</v>
      </c>
      <c r="B1046" s="48" t="s">
        <v>2484</v>
      </c>
      <c r="C1046" s="48" t="s">
        <v>3713</v>
      </c>
      <c r="D1046" s="15"/>
      <c r="E1046" s="48" t="s">
        <v>4752</v>
      </c>
      <c r="F1046" s="48" t="s">
        <v>4878</v>
      </c>
      <c r="G1046" s="6">
        <v>4217</v>
      </c>
      <c r="H1046" s="28" t="s">
        <v>3764</v>
      </c>
      <c r="I1046" s="80" t="s">
        <v>1202</v>
      </c>
      <c r="J1046" s="15"/>
      <c r="K1046" s="15"/>
      <c r="L1046" s="15"/>
    </row>
    <row r="1047" spans="1:12" ht="45">
      <c r="A1047" s="5" t="s">
        <v>3714</v>
      </c>
      <c r="B1047" s="5" t="s">
        <v>2484</v>
      </c>
      <c r="C1047" s="5" t="s">
        <v>3715</v>
      </c>
      <c r="D1047" s="5"/>
      <c r="E1047" s="5" t="s">
        <v>4067</v>
      </c>
      <c r="F1047" s="5" t="s">
        <v>4878</v>
      </c>
      <c r="G1047" s="6">
        <v>4103</v>
      </c>
      <c r="H1047" s="5" t="s">
        <v>3584</v>
      </c>
      <c r="I1047" s="6" t="s">
        <v>1204</v>
      </c>
      <c r="J1047" s="5" t="s">
        <v>1414</v>
      </c>
      <c r="K1047" s="5"/>
      <c r="L1047" s="7" t="s">
        <v>1415</v>
      </c>
    </row>
    <row r="1048" spans="1:12" ht="45">
      <c r="A1048" s="95" t="s">
        <v>187</v>
      </c>
      <c r="B1048" s="77" t="s">
        <v>2484</v>
      </c>
      <c r="C1048" s="95" t="s">
        <v>164</v>
      </c>
      <c r="E1048" s="96" t="s">
        <v>4067</v>
      </c>
      <c r="F1048" s="77" t="s">
        <v>4878</v>
      </c>
      <c r="G1048" s="102">
        <v>4104</v>
      </c>
      <c r="H1048" s="78" t="s">
        <v>3584</v>
      </c>
      <c r="I1048" s="78" t="s">
        <v>1204</v>
      </c>
      <c r="L1048" s="96"/>
    </row>
    <row r="1049" spans="1:12" ht="45">
      <c r="A1049" s="3" t="s">
        <v>4118</v>
      </c>
      <c r="B1049" s="3" t="s">
        <v>2484</v>
      </c>
      <c r="C1049" s="3" t="s">
        <v>4119</v>
      </c>
      <c r="D1049" s="3" t="s">
        <v>4044</v>
      </c>
      <c r="E1049" s="3" t="s">
        <v>4045</v>
      </c>
      <c r="F1049" s="3" t="s">
        <v>4878</v>
      </c>
      <c r="G1049" s="4" t="s">
        <v>4266</v>
      </c>
      <c r="H1049" s="77" t="s">
        <v>1639</v>
      </c>
      <c r="I1049" s="77" t="s">
        <v>49</v>
      </c>
      <c r="J1049" s="3" t="s">
        <v>2302</v>
      </c>
      <c r="K1049" s="3" t="s">
        <v>1983</v>
      </c>
      <c r="L1049" s="3" t="s">
        <v>2420</v>
      </c>
    </row>
    <row r="1050" spans="1:12" ht="45">
      <c r="A1050" s="9" t="s">
        <v>3022</v>
      </c>
      <c r="B1050" s="9" t="s">
        <v>2484</v>
      </c>
      <c r="C1050" s="9" t="s">
        <v>3196</v>
      </c>
      <c r="D1050" s="5"/>
      <c r="E1050" s="9" t="s">
        <v>4045</v>
      </c>
      <c r="F1050" s="9" t="s">
        <v>4878</v>
      </c>
      <c r="G1050" s="19" t="s">
        <v>4068</v>
      </c>
      <c r="H1050" s="9" t="s">
        <v>1639</v>
      </c>
      <c r="I1050" s="74" t="s">
        <v>49</v>
      </c>
      <c r="J1050" s="5" t="s">
        <v>1814</v>
      </c>
      <c r="K1050" s="5"/>
      <c r="L1050" s="5"/>
    </row>
    <row r="1051" spans="1:12">
      <c r="A1051" s="5" t="s">
        <v>2812</v>
      </c>
      <c r="B1051" s="5" t="s">
        <v>2484</v>
      </c>
      <c r="C1051" s="5"/>
      <c r="D1051" s="5"/>
      <c r="E1051" s="5" t="s">
        <v>4355</v>
      </c>
      <c r="F1051" s="5" t="s">
        <v>4878</v>
      </c>
      <c r="G1051" s="6" t="s">
        <v>4356</v>
      </c>
      <c r="H1051" s="5" t="s">
        <v>4093</v>
      </c>
      <c r="I1051" s="5" t="s">
        <v>2755</v>
      </c>
      <c r="J1051" s="29"/>
      <c r="K1051" s="29"/>
      <c r="L1051" s="29"/>
    </row>
    <row r="1052" spans="1:12">
      <c r="A1052" s="15" t="s">
        <v>846</v>
      </c>
      <c r="B1052" s="15" t="s">
        <v>2484</v>
      </c>
      <c r="C1052" s="15"/>
      <c r="D1052" s="15"/>
      <c r="E1052" s="15" t="s">
        <v>4355</v>
      </c>
      <c r="F1052" s="15" t="s">
        <v>4878</v>
      </c>
      <c r="G1052" s="31">
        <v>4861</v>
      </c>
      <c r="H1052" s="80" t="s">
        <v>4093</v>
      </c>
      <c r="I1052" s="80" t="s">
        <v>2755</v>
      </c>
      <c r="J1052" s="15"/>
      <c r="K1052" s="20"/>
      <c r="L1052" s="20"/>
    </row>
    <row r="1053" spans="1:12" ht="30">
      <c r="A1053" s="58" t="s">
        <v>3716</v>
      </c>
      <c r="B1053" s="59" t="s">
        <v>2484</v>
      </c>
      <c r="C1053" s="59" t="s">
        <v>3717</v>
      </c>
      <c r="D1053" s="27"/>
      <c r="E1053" s="59" t="s">
        <v>4320</v>
      </c>
      <c r="F1053" s="48" t="s">
        <v>4878</v>
      </c>
      <c r="G1053" s="22" t="s">
        <v>3369</v>
      </c>
      <c r="H1053" s="28" t="s">
        <v>3764</v>
      </c>
      <c r="I1053" s="88" t="s">
        <v>1202</v>
      </c>
      <c r="J1053" s="27"/>
      <c r="K1053" s="27"/>
      <c r="L1053" s="27"/>
    </row>
    <row r="1054" spans="1:12" ht="30">
      <c r="A1054" s="5" t="s">
        <v>3343</v>
      </c>
      <c r="B1054" s="5" t="s">
        <v>2484</v>
      </c>
      <c r="C1054" s="5" t="s">
        <v>4383</v>
      </c>
      <c r="D1054" s="5" t="s">
        <v>5205</v>
      </c>
      <c r="E1054" s="5" t="s">
        <v>4454</v>
      </c>
      <c r="F1054" s="5" t="s">
        <v>4878</v>
      </c>
      <c r="G1054" s="6" t="s">
        <v>3381</v>
      </c>
      <c r="H1054" s="5" t="s">
        <v>4168</v>
      </c>
      <c r="I1054" s="5" t="s">
        <v>1202</v>
      </c>
      <c r="J1054" s="5"/>
      <c r="K1054" s="7" t="s">
        <v>1642</v>
      </c>
      <c r="L1054" s="7" t="s">
        <v>1643</v>
      </c>
    </row>
    <row r="1055" spans="1:12" ht="30">
      <c r="A1055" s="95" t="s">
        <v>118</v>
      </c>
      <c r="B1055" s="77" t="s">
        <v>2484</v>
      </c>
      <c r="C1055" s="95" t="s">
        <v>228</v>
      </c>
      <c r="E1055" s="96" t="s">
        <v>4256</v>
      </c>
      <c r="F1055" s="77" t="s">
        <v>4878</v>
      </c>
      <c r="G1055" s="102">
        <v>4005</v>
      </c>
      <c r="H1055" s="78" t="s">
        <v>4053</v>
      </c>
      <c r="I1055" s="78" t="s">
        <v>726</v>
      </c>
      <c r="L1055" s="96"/>
    </row>
    <row r="1056" spans="1:12" ht="30">
      <c r="A1056" s="9" t="s">
        <v>3719</v>
      </c>
      <c r="B1056" s="9" t="s">
        <v>2484</v>
      </c>
      <c r="C1056" s="9" t="s">
        <v>3720</v>
      </c>
      <c r="D1056" s="9"/>
      <c r="E1056" s="9" t="s">
        <v>3721</v>
      </c>
      <c r="F1056" s="9" t="s">
        <v>4878</v>
      </c>
      <c r="G1056" s="19">
        <v>4855</v>
      </c>
      <c r="H1056" s="19" t="s">
        <v>4093</v>
      </c>
      <c r="I1056" s="81" t="s">
        <v>2755</v>
      </c>
      <c r="J1056" s="19"/>
      <c r="K1056" s="19"/>
      <c r="L1056" s="20" t="s">
        <v>799</v>
      </c>
    </row>
    <row r="1057" spans="1:12" ht="30">
      <c r="A1057" s="5" t="s">
        <v>4944</v>
      </c>
      <c r="B1057" s="5" t="s">
        <v>2484</v>
      </c>
      <c r="C1057" s="74" t="s">
        <v>67</v>
      </c>
      <c r="D1057" s="5" t="s">
        <v>5118</v>
      </c>
      <c r="E1057" s="5" t="s">
        <v>4155</v>
      </c>
      <c r="F1057" s="5" t="s">
        <v>4878</v>
      </c>
      <c r="G1057" s="6" t="s">
        <v>4156</v>
      </c>
      <c r="H1057" s="5" t="s">
        <v>4093</v>
      </c>
      <c r="I1057" s="5" t="s">
        <v>2755</v>
      </c>
      <c r="J1057" s="5" t="s">
        <v>2816</v>
      </c>
      <c r="K1057" s="7" t="s">
        <v>2817</v>
      </c>
      <c r="L1057" s="7" t="s">
        <v>2818</v>
      </c>
    </row>
    <row r="1058" spans="1:12">
      <c r="A1058" s="18" t="s">
        <v>3725</v>
      </c>
      <c r="B1058" s="18" t="s">
        <v>2484</v>
      </c>
      <c r="C1058" s="18" t="s">
        <v>3726</v>
      </c>
      <c r="D1058" s="18"/>
      <c r="E1058" s="18" t="s">
        <v>3727</v>
      </c>
      <c r="F1058" s="9" t="s">
        <v>4878</v>
      </c>
      <c r="G1058" s="50">
        <v>4281</v>
      </c>
      <c r="H1058" s="17" t="s">
        <v>3764</v>
      </c>
      <c r="I1058" s="83" t="s">
        <v>1202</v>
      </c>
      <c r="J1058" s="33" t="s">
        <v>782</v>
      </c>
      <c r="K1058" s="40" t="str">
        <f>HYPERLINK("mailto:mclaughlingardenlibrary@gmail.com","mclaughlingardenlibrary@gmail.com")</f>
        <v>mclaughlingardenlibrary@gmail.com</v>
      </c>
      <c r="L1058" s="40" t="str">
        <f>HYPERLINK("http://www.mclaughlingarden.org/","www.mclaughlingarden.org")</f>
        <v>www.mclaughlingarden.org</v>
      </c>
    </row>
    <row r="1059" spans="1:12" s="97" customFormat="1" ht="45">
      <c r="A1059" s="95" t="s">
        <v>123</v>
      </c>
      <c r="B1059" s="77" t="s">
        <v>2484</v>
      </c>
      <c r="C1059" s="95"/>
      <c r="D1059" s="3"/>
      <c r="E1059" s="96" t="s">
        <v>4334</v>
      </c>
      <c r="F1059" s="77" t="s">
        <v>4878</v>
      </c>
      <c r="G1059" s="102">
        <v>4011</v>
      </c>
      <c r="H1059" s="78" t="s">
        <v>3584</v>
      </c>
      <c r="I1059" s="78" t="s">
        <v>1204</v>
      </c>
      <c r="J1059" s="4"/>
      <c r="K1059" s="4"/>
      <c r="L1059" s="96"/>
    </row>
    <row r="1060" spans="1:12" ht="30">
      <c r="A1060" s="5" t="s">
        <v>5056</v>
      </c>
      <c r="B1060" s="5" t="s">
        <v>2484</v>
      </c>
      <c r="C1060" s="5" t="s">
        <v>5091</v>
      </c>
      <c r="D1060" s="5" t="s">
        <v>5092</v>
      </c>
      <c r="E1060" s="5" t="s">
        <v>4400</v>
      </c>
      <c r="F1060" s="5" t="s">
        <v>4878</v>
      </c>
      <c r="G1060" s="6">
        <v>4843</v>
      </c>
      <c r="H1060" s="5" t="s">
        <v>4093</v>
      </c>
      <c r="I1060" s="5" t="s">
        <v>2755</v>
      </c>
      <c r="J1060" s="5" t="s">
        <v>2764</v>
      </c>
      <c r="K1060" s="7" t="s">
        <v>2765</v>
      </c>
      <c r="L1060" s="7" t="s">
        <v>2766</v>
      </c>
    </row>
    <row r="1061" spans="1:12">
      <c r="A1061" s="95" t="s">
        <v>176</v>
      </c>
      <c r="B1061" s="77" t="s">
        <v>2484</v>
      </c>
      <c r="C1061" s="95" t="s">
        <v>263</v>
      </c>
      <c r="E1061" s="96" t="s">
        <v>315</v>
      </c>
      <c r="F1061" s="77" t="s">
        <v>4878</v>
      </c>
      <c r="G1061" s="102">
        <v>4849</v>
      </c>
      <c r="H1061" s="78" t="s">
        <v>707</v>
      </c>
      <c r="I1061" s="78" t="s">
        <v>2755</v>
      </c>
      <c r="L1061" s="96"/>
    </row>
    <row r="1062" spans="1:12" ht="30">
      <c r="A1062" s="3" t="s">
        <v>4330</v>
      </c>
      <c r="B1062" s="3" t="s">
        <v>2484</v>
      </c>
      <c r="C1062" s="3" t="s">
        <v>4331</v>
      </c>
      <c r="D1062" s="3" t="s">
        <v>4044</v>
      </c>
      <c r="E1062" s="3" t="s">
        <v>4332</v>
      </c>
      <c r="F1062" s="3" t="s">
        <v>4878</v>
      </c>
      <c r="G1062" s="4" t="s">
        <v>4333</v>
      </c>
      <c r="H1062" s="3" t="s">
        <v>4110</v>
      </c>
      <c r="I1062" s="3" t="s">
        <v>2755</v>
      </c>
      <c r="J1062" s="3" t="s">
        <v>2085</v>
      </c>
      <c r="K1062" s="3" t="s">
        <v>2021</v>
      </c>
      <c r="L1062" s="3" t="s">
        <v>2239</v>
      </c>
    </row>
    <row r="1063" spans="1:12" ht="45">
      <c r="A1063" s="3" t="s">
        <v>4097</v>
      </c>
      <c r="B1063" s="3" t="s">
        <v>2484</v>
      </c>
      <c r="C1063" s="3" t="s">
        <v>4103</v>
      </c>
      <c r="D1063" s="3" t="s">
        <v>4044</v>
      </c>
      <c r="E1063" s="3" t="s">
        <v>4095</v>
      </c>
      <c r="F1063" s="3" t="s">
        <v>4878</v>
      </c>
      <c r="G1063" s="4" t="s">
        <v>4096</v>
      </c>
      <c r="H1063" s="77" t="s">
        <v>1639</v>
      </c>
      <c r="I1063" s="77" t="s">
        <v>49</v>
      </c>
      <c r="J1063" s="3" t="s">
        <v>4044</v>
      </c>
      <c r="K1063" s="3" t="s">
        <v>2440</v>
      </c>
      <c r="L1063" s="3" t="s">
        <v>4044</v>
      </c>
    </row>
    <row r="1064" spans="1:12" ht="45">
      <c r="A1064" s="3" t="s">
        <v>4652</v>
      </c>
      <c r="B1064" s="3" t="s">
        <v>2484</v>
      </c>
      <c r="C1064" s="3" t="s">
        <v>3900</v>
      </c>
      <c r="D1064" s="3" t="s">
        <v>4044</v>
      </c>
      <c r="E1064" s="3" t="s">
        <v>4191</v>
      </c>
      <c r="F1064" s="3" t="s">
        <v>4878</v>
      </c>
      <c r="G1064" s="4" t="s">
        <v>4192</v>
      </c>
      <c r="H1064" s="77" t="s">
        <v>1576</v>
      </c>
      <c r="I1064" s="77" t="s">
        <v>1637</v>
      </c>
      <c r="J1064" s="3" t="s">
        <v>2311</v>
      </c>
      <c r="K1064" s="3" t="s">
        <v>2516</v>
      </c>
      <c r="L1064" s="3" t="s">
        <v>2335</v>
      </c>
    </row>
    <row r="1065" spans="1:12" ht="30">
      <c r="A1065" s="9" t="s">
        <v>5153</v>
      </c>
      <c r="B1065" s="9" t="s">
        <v>2484</v>
      </c>
      <c r="C1065" s="9" t="s">
        <v>5213</v>
      </c>
      <c r="D1065" s="5"/>
      <c r="E1065" s="9" t="s">
        <v>4244</v>
      </c>
      <c r="F1065" s="9" t="s">
        <v>4878</v>
      </c>
      <c r="G1065" s="19">
        <v>4609</v>
      </c>
      <c r="H1065" s="29" t="s">
        <v>4163</v>
      </c>
      <c r="I1065" s="5" t="s">
        <v>2668</v>
      </c>
      <c r="J1065" s="5" t="s">
        <v>2780</v>
      </c>
      <c r="K1065" s="7" t="s">
        <v>2781</v>
      </c>
      <c r="L1065" s="7" t="s">
        <v>2782</v>
      </c>
    </row>
    <row r="1066" spans="1:12" ht="30">
      <c r="A1066" s="77" t="s">
        <v>4311</v>
      </c>
      <c r="B1066" s="3" t="s">
        <v>2484</v>
      </c>
      <c r="C1066" s="3" t="s">
        <v>4312</v>
      </c>
      <c r="D1066" s="3" t="s">
        <v>5268</v>
      </c>
      <c r="E1066" s="3" t="s">
        <v>4313</v>
      </c>
      <c r="F1066" s="3" t="s">
        <v>4878</v>
      </c>
      <c r="G1066" s="4" t="s">
        <v>4314</v>
      </c>
      <c r="H1066" s="77" t="s">
        <v>2938</v>
      </c>
      <c r="I1066" s="77" t="s">
        <v>2938</v>
      </c>
      <c r="J1066" s="3" t="s">
        <v>2228</v>
      </c>
      <c r="K1066" s="99" t="s">
        <v>5267</v>
      </c>
      <c r="L1066" s="3" t="s">
        <v>5269</v>
      </c>
    </row>
    <row r="1067" spans="1:12" ht="45">
      <c r="A1067" s="5" t="s">
        <v>3740</v>
      </c>
      <c r="B1067" s="5" t="s">
        <v>2484</v>
      </c>
      <c r="C1067" s="5" t="s">
        <v>3741</v>
      </c>
      <c r="E1067" s="5" t="s">
        <v>3542</v>
      </c>
      <c r="F1067" s="5" t="s">
        <v>4878</v>
      </c>
      <c r="G1067" s="6" t="s">
        <v>1422</v>
      </c>
      <c r="H1067" s="5" t="s">
        <v>3584</v>
      </c>
      <c r="I1067" s="6" t="s">
        <v>1204</v>
      </c>
      <c r="J1067" s="5" t="s">
        <v>1423</v>
      </c>
      <c r="K1067" s="5" t="s">
        <v>1424</v>
      </c>
      <c r="L1067" s="5" t="s">
        <v>1425</v>
      </c>
    </row>
    <row r="1068" spans="1:12" ht="45">
      <c r="A1068" s="5" t="s">
        <v>2011</v>
      </c>
      <c r="B1068" s="5" t="s">
        <v>2484</v>
      </c>
      <c r="C1068" s="5" t="s">
        <v>4516</v>
      </c>
      <c r="D1068" s="5"/>
      <c r="E1068" s="5" t="s">
        <v>5090</v>
      </c>
      <c r="F1068" s="5" t="s">
        <v>4878</v>
      </c>
      <c r="G1068" s="6">
        <v>4563</v>
      </c>
      <c r="H1068" s="74" t="s">
        <v>4093</v>
      </c>
      <c r="I1068" s="74" t="s">
        <v>2755</v>
      </c>
      <c r="J1068" s="5"/>
      <c r="K1068" s="5" t="s">
        <v>2012</v>
      </c>
      <c r="L1068" s="5" t="s">
        <v>1887</v>
      </c>
    </row>
    <row r="1069" spans="1:12" ht="30">
      <c r="A1069" s="77" t="s">
        <v>62</v>
      </c>
      <c r="B1069" s="3" t="s">
        <v>2484</v>
      </c>
      <c r="C1069" s="3" t="s">
        <v>4745</v>
      </c>
      <c r="D1069" s="3" t="s">
        <v>4044</v>
      </c>
      <c r="E1069" s="3" t="s">
        <v>4423</v>
      </c>
      <c r="F1069" s="3" t="s">
        <v>4878</v>
      </c>
      <c r="G1069" s="4" t="s">
        <v>4424</v>
      </c>
      <c r="H1069" s="9" t="s">
        <v>1106</v>
      </c>
      <c r="I1069" s="5" t="s">
        <v>1202</v>
      </c>
      <c r="J1069" s="3" t="s">
        <v>2117</v>
      </c>
      <c r="K1069" s="3" t="s">
        <v>4009</v>
      </c>
      <c r="L1069" s="3" t="s">
        <v>2267</v>
      </c>
    </row>
    <row r="1070" spans="1:12" ht="45">
      <c r="A1070" s="5" t="s">
        <v>1426</v>
      </c>
      <c r="B1070" s="5" t="s">
        <v>2484</v>
      </c>
      <c r="C1070" s="5" t="s">
        <v>1427</v>
      </c>
      <c r="D1070" s="5"/>
      <c r="E1070" s="5" t="s">
        <v>4067</v>
      </c>
      <c r="F1070" s="5" t="s">
        <v>4878</v>
      </c>
      <c r="G1070" s="6" t="s">
        <v>4065</v>
      </c>
      <c r="H1070" s="5" t="s">
        <v>3584</v>
      </c>
      <c r="I1070" s="6" t="s">
        <v>1204</v>
      </c>
      <c r="J1070" s="5" t="s">
        <v>1428</v>
      </c>
      <c r="K1070" s="7" t="s">
        <v>1429</v>
      </c>
      <c r="L1070" s="7" t="s">
        <v>1430</v>
      </c>
    </row>
    <row r="1071" spans="1:12" ht="45">
      <c r="A1071" s="5" t="s">
        <v>3742</v>
      </c>
      <c r="B1071" s="5" t="s">
        <v>2484</v>
      </c>
      <c r="C1071" s="74" t="s">
        <v>57</v>
      </c>
      <c r="D1071" s="5"/>
      <c r="E1071" s="5" t="s">
        <v>4741</v>
      </c>
      <c r="F1071" s="5" t="s">
        <v>4878</v>
      </c>
      <c r="G1071" s="6">
        <v>4017</v>
      </c>
      <c r="H1071" s="5" t="s">
        <v>3584</v>
      </c>
      <c r="I1071" s="6" t="s">
        <v>1204</v>
      </c>
      <c r="J1071" s="5" t="s">
        <v>1431</v>
      </c>
      <c r="K1071" s="5" t="s">
        <v>1432</v>
      </c>
      <c r="L1071" s="5"/>
    </row>
    <row r="1072" spans="1:12" ht="30">
      <c r="A1072" s="3" t="s">
        <v>5238</v>
      </c>
      <c r="B1072" s="3" t="s">
        <v>2484</v>
      </c>
      <c r="C1072" s="3" t="s">
        <v>4209</v>
      </c>
      <c r="D1072" s="3" t="s">
        <v>4210</v>
      </c>
      <c r="E1072" s="3" t="s">
        <v>4211</v>
      </c>
      <c r="F1072" s="3" t="s">
        <v>4878</v>
      </c>
      <c r="G1072" s="4" t="s">
        <v>4212</v>
      </c>
      <c r="H1072" s="29" t="s">
        <v>4163</v>
      </c>
      <c r="I1072" s="5" t="s">
        <v>2668</v>
      </c>
      <c r="J1072" s="3" t="s">
        <v>2181</v>
      </c>
      <c r="K1072" s="3" t="s">
        <v>2434</v>
      </c>
      <c r="L1072" s="3" t="s">
        <v>2468</v>
      </c>
    </row>
    <row r="1073" spans="1:12" ht="30">
      <c r="A1073" s="3" t="s">
        <v>4497</v>
      </c>
      <c r="B1073" s="3" t="s">
        <v>2484</v>
      </c>
      <c r="C1073" s="3" t="s">
        <v>4498</v>
      </c>
      <c r="D1073" s="3" t="s">
        <v>4044</v>
      </c>
      <c r="E1073" s="3" t="s">
        <v>4053</v>
      </c>
      <c r="F1073" s="3" t="s">
        <v>4878</v>
      </c>
      <c r="G1073" s="4" t="s">
        <v>4499</v>
      </c>
      <c r="H1073" s="77" t="s">
        <v>4053</v>
      </c>
      <c r="I1073" s="77" t="s">
        <v>726</v>
      </c>
      <c r="J1073" s="3" t="s">
        <v>2299</v>
      </c>
      <c r="K1073" s="3" t="s">
        <v>2512</v>
      </c>
      <c r="L1073" s="3" t="s">
        <v>2322</v>
      </c>
    </row>
    <row r="1074" spans="1:12" ht="30">
      <c r="A1074" s="95" t="s">
        <v>150</v>
      </c>
      <c r="B1074" s="77" t="s">
        <v>2484</v>
      </c>
      <c r="C1074" s="95" t="s">
        <v>5295</v>
      </c>
      <c r="E1074" s="96" t="s">
        <v>3501</v>
      </c>
      <c r="F1074" s="77" t="s">
        <v>4878</v>
      </c>
      <c r="G1074" s="102">
        <v>4210</v>
      </c>
      <c r="H1074" s="78" t="s">
        <v>1106</v>
      </c>
      <c r="I1074" s="78" t="s">
        <v>1202</v>
      </c>
      <c r="L1074" s="96"/>
    </row>
    <row r="1075" spans="1:12" ht="30">
      <c r="A1075" s="23" t="s">
        <v>1888</v>
      </c>
      <c r="B1075" s="23" t="s">
        <v>2484</v>
      </c>
      <c r="C1075" s="23" t="s">
        <v>4184</v>
      </c>
      <c r="D1075" s="5" t="s">
        <v>1891</v>
      </c>
      <c r="E1075" s="23" t="s">
        <v>3543</v>
      </c>
      <c r="F1075" s="5" t="s">
        <v>4878</v>
      </c>
      <c r="G1075" s="44" t="s">
        <v>3746</v>
      </c>
      <c r="H1075" s="29" t="s">
        <v>4053</v>
      </c>
      <c r="I1075" s="74" t="s">
        <v>726</v>
      </c>
      <c r="J1075" s="5"/>
      <c r="K1075" s="7" t="s">
        <v>1889</v>
      </c>
      <c r="L1075" s="7" t="s">
        <v>1890</v>
      </c>
    </row>
    <row r="1076" spans="1:12" ht="45">
      <c r="A1076" s="5" t="s">
        <v>3750</v>
      </c>
      <c r="B1076" s="5" t="s">
        <v>2484</v>
      </c>
      <c r="C1076" s="5" t="s">
        <v>3751</v>
      </c>
      <c r="D1076" s="5"/>
      <c r="E1076" s="5" t="s">
        <v>4067</v>
      </c>
      <c r="F1076" s="5" t="s">
        <v>4878</v>
      </c>
      <c r="G1076" s="6" t="s">
        <v>4065</v>
      </c>
      <c r="H1076" s="5" t="s">
        <v>3584</v>
      </c>
      <c r="I1076" s="6" t="s">
        <v>1204</v>
      </c>
      <c r="J1076" s="5"/>
      <c r="K1076" s="5"/>
      <c r="L1076" s="5"/>
    </row>
    <row r="1077" spans="1:12" ht="30">
      <c r="A1077" s="95" t="s">
        <v>141</v>
      </c>
      <c r="B1077" s="77" t="s">
        <v>2484</v>
      </c>
      <c r="C1077" s="95" t="s">
        <v>4795</v>
      </c>
      <c r="E1077" s="96" t="s">
        <v>4796</v>
      </c>
      <c r="F1077" s="77" t="s">
        <v>4878</v>
      </c>
      <c r="G1077" s="102">
        <v>4605</v>
      </c>
      <c r="H1077" s="78" t="s">
        <v>4163</v>
      </c>
      <c r="I1077" s="78" t="s">
        <v>2668</v>
      </c>
      <c r="L1077" s="96"/>
    </row>
    <row r="1078" spans="1:12" ht="30">
      <c r="A1078" s="5" t="s">
        <v>3340</v>
      </c>
      <c r="B1078" s="5" t="s">
        <v>2484</v>
      </c>
      <c r="C1078" s="5" t="s">
        <v>3377</v>
      </c>
      <c r="D1078" s="5"/>
      <c r="E1078" s="5" t="s">
        <v>4578</v>
      </c>
      <c r="F1078" s="5" t="s">
        <v>4878</v>
      </c>
      <c r="G1078" s="6" t="s">
        <v>3372</v>
      </c>
      <c r="H1078" s="5" t="s">
        <v>4168</v>
      </c>
      <c r="I1078" s="5" t="s">
        <v>1202</v>
      </c>
      <c r="J1078" s="5" t="s">
        <v>1649</v>
      </c>
      <c r="K1078" s="5"/>
      <c r="L1078" s="7" t="s">
        <v>1650</v>
      </c>
    </row>
    <row r="1079" spans="1:12">
      <c r="A1079" s="9" t="s">
        <v>2913</v>
      </c>
      <c r="B1079" s="9" t="s">
        <v>2484</v>
      </c>
      <c r="C1079" s="9" t="s">
        <v>21</v>
      </c>
      <c r="D1079" s="9" t="s">
        <v>2964</v>
      </c>
      <c r="E1079" s="9" t="s">
        <v>4309</v>
      </c>
      <c r="F1079" s="9" t="s">
        <v>4878</v>
      </c>
      <c r="G1079" s="19" t="s">
        <v>4310</v>
      </c>
      <c r="H1079" s="9" t="s">
        <v>2938</v>
      </c>
      <c r="I1079" s="9" t="s">
        <v>2938</v>
      </c>
      <c r="J1079" s="9" t="s">
        <v>2886</v>
      </c>
      <c r="K1079" s="36" t="s">
        <v>2887</v>
      </c>
      <c r="L1079" s="39" t="s">
        <v>2888</v>
      </c>
    </row>
    <row r="1080" spans="1:12" ht="45">
      <c r="A1080" s="3" t="s">
        <v>4699</v>
      </c>
      <c r="B1080" s="3" t="s">
        <v>2484</v>
      </c>
      <c r="C1080" s="3" t="s">
        <v>4700</v>
      </c>
      <c r="D1080" s="3" t="s">
        <v>4044</v>
      </c>
      <c r="E1080" s="3" t="s">
        <v>4701</v>
      </c>
      <c r="F1080" s="3" t="s">
        <v>4878</v>
      </c>
      <c r="G1080" s="4" t="s">
        <v>4702</v>
      </c>
      <c r="H1080" s="77" t="s">
        <v>599</v>
      </c>
      <c r="I1080" s="77" t="s">
        <v>49</v>
      </c>
      <c r="J1080" s="3" t="s">
        <v>2076</v>
      </c>
      <c r="K1080" s="3" t="s">
        <v>3970</v>
      </c>
      <c r="L1080" s="3" t="s">
        <v>2369</v>
      </c>
    </row>
    <row r="1081" spans="1:12" ht="30">
      <c r="A1081" s="3" t="s">
        <v>4462</v>
      </c>
      <c r="B1081" s="3" t="s">
        <v>2484</v>
      </c>
      <c r="C1081" s="3" t="s">
        <v>4463</v>
      </c>
      <c r="D1081" s="3" t="s">
        <v>4044</v>
      </c>
      <c r="E1081" s="3" t="s">
        <v>4104</v>
      </c>
      <c r="F1081" s="3" t="s">
        <v>4878</v>
      </c>
      <c r="G1081" s="4" t="s">
        <v>4105</v>
      </c>
      <c r="H1081" s="29" t="s">
        <v>2938</v>
      </c>
      <c r="I1081" s="9" t="s">
        <v>2938</v>
      </c>
      <c r="J1081" s="3" t="s">
        <v>4044</v>
      </c>
      <c r="K1081" s="3" t="s">
        <v>4039</v>
      </c>
      <c r="L1081" s="3" t="s">
        <v>4044</v>
      </c>
    </row>
    <row r="1082" spans="1:12" ht="45">
      <c r="A1082" s="5" t="s">
        <v>1873</v>
      </c>
      <c r="B1082" s="29" t="s">
        <v>2484</v>
      </c>
      <c r="C1082" s="5" t="s">
        <v>5235</v>
      </c>
      <c r="D1082" s="5"/>
      <c r="E1082" s="5" t="s">
        <v>4240</v>
      </c>
      <c r="F1082" s="5" t="s">
        <v>4878</v>
      </c>
      <c r="G1082" s="6">
        <v>4350</v>
      </c>
      <c r="H1082" s="5" t="s">
        <v>1639</v>
      </c>
      <c r="I1082" s="74" t="s">
        <v>49</v>
      </c>
      <c r="J1082" s="5" t="s">
        <v>1747</v>
      </c>
      <c r="K1082" s="5" t="s">
        <v>1748</v>
      </c>
      <c r="L1082" s="5" t="s">
        <v>1749</v>
      </c>
    </row>
    <row r="1083" spans="1:12" ht="30">
      <c r="A1083" s="23" t="s">
        <v>3766</v>
      </c>
      <c r="B1083" s="23" t="s">
        <v>2484</v>
      </c>
      <c r="C1083" s="114" t="s">
        <v>5294</v>
      </c>
      <c r="D1083" s="5"/>
      <c r="E1083" s="23" t="s">
        <v>3767</v>
      </c>
      <c r="F1083" s="5" t="s">
        <v>4878</v>
      </c>
      <c r="G1083" s="44" t="s">
        <v>3768</v>
      </c>
      <c r="H1083" s="29" t="s">
        <v>4053</v>
      </c>
      <c r="I1083" s="74" t="s">
        <v>726</v>
      </c>
      <c r="J1083" s="5" t="s">
        <v>1893</v>
      </c>
      <c r="K1083" s="5" t="s">
        <v>1894</v>
      </c>
      <c r="L1083" s="5" t="s">
        <v>1895</v>
      </c>
    </row>
    <row r="1084" spans="1:12" ht="30">
      <c r="A1084" s="23" t="s">
        <v>3769</v>
      </c>
      <c r="B1084" s="23" t="s">
        <v>2484</v>
      </c>
      <c r="C1084" s="23" t="s">
        <v>1901</v>
      </c>
      <c r="D1084" s="5"/>
      <c r="E1084" s="23" t="s">
        <v>3767</v>
      </c>
      <c r="F1084" s="5" t="s">
        <v>4878</v>
      </c>
      <c r="G1084" s="44" t="s">
        <v>3770</v>
      </c>
      <c r="H1084" s="29" t="s">
        <v>4053</v>
      </c>
      <c r="I1084" s="74" t="s">
        <v>726</v>
      </c>
      <c r="J1084" s="5" t="s">
        <v>1902</v>
      </c>
      <c r="K1084" s="5" t="s">
        <v>1903</v>
      </c>
      <c r="L1084" s="5" t="s">
        <v>1904</v>
      </c>
    </row>
    <row r="1085" spans="1:12" s="97" customFormat="1" ht="30">
      <c r="A1085" s="95" t="s">
        <v>169</v>
      </c>
      <c r="B1085" s="77" t="s">
        <v>2484</v>
      </c>
      <c r="C1085" s="95" t="s">
        <v>255</v>
      </c>
      <c r="D1085" s="3"/>
      <c r="E1085" s="96" t="s">
        <v>413</v>
      </c>
      <c r="F1085" s="77" t="s">
        <v>4878</v>
      </c>
      <c r="G1085" s="102">
        <v>4461</v>
      </c>
      <c r="H1085" s="78" t="s">
        <v>394</v>
      </c>
      <c r="I1085" s="78" t="s">
        <v>1637</v>
      </c>
      <c r="J1085" s="4"/>
      <c r="K1085" s="4"/>
      <c r="L1085" s="96"/>
    </row>
    <row r="1086" spans="1:12" ht="30">
      <c r="A1086" s="3" t="s">
        <v>4765</v>
      </c>
      <c r="B1086" s="3" t="s">
        <v>2484</v>
      </c>
      <c r="C1086" s="3" t="s">
        <v>4766</v>
      </c>
      <c r="D1086" s="3" t="s">
        <v>4044</v>
      </c>
      <c r="E1086" s="3" t="s">
        <v>4124</v>
      </c>
      <c r="F1086" s="3" t="s">
        <v>4878</v>
      </c>
      <c r="G1086" s="4" t="s">
        <v>4125</v>
      </c>
      <c r="H1086" s="77" t="s">
        <v>394</v>
      </c>
      <c r="I1086" s="77" t="s">
        <v>1637</v>
      </c>
      <c r="J1086" s="3" t="s">
        <v>2109</v>
      </c>
      <c r="K1086" s="3" t="s">
        <v>4004</v>
      </c>
      <c r="L1086" s="3" t="s">
        <v>2259</v>
      </c>
    </row>
    <row r="1087" spans="1:12">
      <c r="A1087" s="3" t="s">
        <v>4367</v>
      </c>
      <c r="B1087" s="3" t="s">
        <v>2484</v>
      </c>
      <c r="C1087" s="3" t="s">
        <v>4368</v>
      </c>
      <c r="D1087" s="3" t="s">
        <v>4044</v>
      </c>
      <c r="E1087" s="3" t="s">
        <v>4225</v>
      </c>
      <c r="F1087" s="3" t="s">
        <v>4878</v>
      </c>
      <c r="G1087" s="4" t="s">
        <v>4369</v>
      </c>
      <c r="H1087" s="29" t="s">
        <v>4093</v>
      </c>
      <c r="I1087" s="5" t="s">
        <v>2755</v>
      </c>
      <c r="J1087" s="3" t="s">
        <v>2202</v>
      </c>
      <c r="K1087" s="3" t="s">
        <v>2223</v>
      </c>
      <c r="L1087" s="3" t="s">
        <v>2390</v>
      </c>
    </row>
    <row r="1088" spans="1:12" ht="30">
      <c r="A1088" s="55" t="s">
        <v>3776</v>
      </c>
      <c r="B1088" s="3" t="s">
        <v>2484</v>
      </c>
      <c r="C1088" s="55" t="s">
        <v>3777</v>
      </c>
      <c r="D1088" s="27" t="s">
        <v>3778</v>
      </c>
      <c r="E1088" s="55" t="s">
        <v>3618</v>
      </c>
      <c r="F1088" s="55" t="s">
        <v>4878</v>
      </c>
      <c r="G1088" s="73">
        <v>4037</v>
      </c>
      <c r="H1088" s="55" t="s">
        <v>3764</v>
      </c>
      <c r="I1088" s="88" t="s">
        <v>1202</v>
      </c>
      <c r="J1088" s="27"/>
      <c r="K1088" s="27"/>
      <c r="L1088" s="27"/>
    </row>
    <row r="1089" spans="1:12" ht="30">
      <c r="A1089" s="3" t="s">
        <v>4709</v>
      </c>
      <c r="B1089" s="3" t="s">
        <v>2484</v>
      </c>
      <c r="C1089" s="3" t="s">
        <v>4261</v>
      </c>
      <c r="D1089" s="3" t="s">
        <v>3901</v>
      </c>
      <c r="E1089" s="3" t="s">
        <v>4301</v>
      </c>
      <c r="F1089" s="3" t="s">
        <v>4878</v>
      </c>
      <c r="G1089" s="4" t="s">
        <v>4710</v>
      </c>
      <c r="H1089" s="77" t="s">
        <v>394</v>
      </c>
      <c r="I1089" s="77" t="s">
        <v>1637</v>
      </c>
      <c r="J1089" s="3" t="s">
        <v>2300</v>
      </c>
      <c r="K1089" s="3" t="s">
        <v>1981</v>
      </c>
      <c r="L1089" s="3" t="s">
        <v>2323</v>
      </c>
    </row>
    <row r="1090" spans="1:12" ht="30">
      <c r="A1090" s="3" t="s">
        <v>18</v>
      </c>
      <c r="B1090" s="3" t="s">
        <v>2484</v>
      </c>
      <c r="C1090" s="3" t="s">
        <v>4761</v>
      </c>
      <c r="D1090" s="3" t="s">
        <v>4044</v>
      </c>
      <c r="E1090" s="3" t="s">
        <v>4227</v>
      </c>
      <c r="F1090" s="3" t="s">
        <v>4878</v>
      </c>
      <c r="G1090" s="4" t="s">
        <v>4762</v>
      </c>
      <c r="H1090" s="77" t="s">
        <v>394</v>
      </c>
      <c r="I1090" s="77" t="s">
        <v>1637</v>
      </c>
      <c r="J1090" s="3" t="s">
        <v>2081</v>
      </c>
      <c r="K1090" s="3" t="s">
        <v>3976</v>
      </c>
      <c r="L1090" s="3" t="s">
        <v>2374</v>
      </c>
    </row>
    <row r="1091" spans="1:12" s="97" customFormat="1" ht="45">
      <c r="A1091" s="3" t="s">
        <v>1094</v>
      </c>
      <c r="B1091" s="3" t="s">
        <v>2484</v>
      </c>
      <c r="C1091" s="3" t="s">
        <v>4828</v>
      </c>
      <c r="D1091" s="3" t="s">
        <v>4044</v>
      </c>
      <c r="E1091" s="3" t="s">
        <v>4334</v>
      </c>
      <c r="F1091" s="3" t="s">
        <v>4878</v>
      </c>
      <c r="G1091" s="4" t="s">
        <v>4829</v>
      </c>
      <c r="H1091" s="77" t="s">
        <v>3584</v>
      </c>
      <c r="I1091" s="77" t="s">
        <v>1204</v>
      </c>
      <c r="J1091" s="3" t="s">
        <v>2303</v>
      </c>
      <c r="K1091" s="3" t="s">
        <v>1984</v>
      </c>
      <c r="L1091" s="3" t="s">
        <v>2325</v>
      </c>
    </row>
    <row r="1092" spans="1:12" ht="60">
      <c r="A1092" s="5" t="s">
        <v>2992</v>
      </c>
      <c r="B1092" s="5" t="s">
        <v>2484</v>
      </c>
      <c r="C1092" s="5" t="s">
        <v>5027</v>
      </c>
      <c r="D1092" s="5"/>
      <c r="E1092" s="5" t="s">
        <v>4460</v>
      </c>
      <c r="F1092" s="5" t="s">
        <v>4878</v>
      </c>
      <c r="G1092" s="6" t="s">
        <v>5028</v>
      </c>
      <c r="H1092" s="29" t="s">
        <v>4110</v>
      </c>
      <c r="I1092" s="5" t="s">
        <v>2755</v>
      </c>
      <c r="J1092" s="5" t="s">
        <v>2710</v>
      </c>
      <c r="K1092" s="7" t="s">
        <v>2711</v>
      </c>
      <c r="L1092" s="7" t="s">
        <v>2712</v>
      </c>
    </row>
    <row r="1093" spans="1:12" ht="30">
      <c r="A1093" s="95" t="s">
        <v>179</v>
      </c>
      <c r="B1093" s="77" t="s">
        <v>2484</v>
      </c>
      <c r="C1093" s="95" t="s">
        <v>267</v>
      </c>
      <c r="E1093" s="96" t="s">
        <v>4124</v>
      </c>
      <c r="F1093" s="77" t="s">
        <v>4878</v>
      </c>
      <c r="G1093" s="102">
        <v>4468</v>
      </c>
      <c r="H1093" s="78" t="s">
        <v>394</v>
      </c>
      <c r="I1093" s="78" t="s">
        <v>1637</v>
      </c>
      <c r="L1093" s="96"/>
    </row>
    <row r="1094" spans="1:12" ht="30">
      <c r="A1094" s="3" t="s">
        <v>4133</v>
      </c>
      <c r="B1094" s="3" t="s">
        <v>2484</v>
      </c>
      <c r="C1094" s="3" t="s">
        <v>4548</v>
      </c>
      <c r="D1094" s="3" t="s">
        <v>4549</v>
      </c>
      <c r="E1094" s="3" t="s">
        <v>4550</v>
      </c>
      <c r="F1094" s="3" t="s">
        <v>4878</v>
      </c>
      <c r="G1094" s="4" t="s">
        <v>4551</v>
      </c>
      <c r="H1094" s="77" t="s">
        <v>707</v>
      </c>
      <c r="I1094" s="77" t="s">
        <v>2755</v>
      </c>
      <c r="J1094" s="3" t="s">
        <v>2111</v>
      </c>
      <c r="K1094" s="3" t="s">
        <v>4170</v>
      </c>
      <c r="L1094" s="3" t="s">
        <v>2261</v>
      </c>
    </row>
    <row r="1095" spans="1:12" ht="30">
      <c r="A1095" s="33" t="s">
        <v>3215</v>
      </c>
      <c r="B1095" s="17" t="s">
        <v>2484</v>
      </c>
      <c r="C1095" s="17" t="s">
        <v>3301</v>
      </c>
      <c r="D1095" s="17"/>
      <c r="E1095" s="33" t="s">
        <v>3300</v>
      </c>
      <c r="F1095" s="33" t="s">
        <v>4878</v>
      </c>
      <c r="G1095" s="34" t="s">
        <v>4125</v>
      </c>
      <c r="H1095" s="33" t="s">
        <v>394</v>
      </c>
      <c r="I1095" s="90" t="s">
        <v>1637</v>
      </c>
      <c r="J1095" s="17" t="s">
        <v>442</v>
      </c>
      <c r="K1095" s="17"/>
      <c r="L1095" s="45" t="s">
        <v>443</v>
      </c>
    </row>
    <row r="1096" spans="1:12" ht="30">
      <c r="A1096" s="54" t="s">
        <v>3789</v>
      </c>
      <c r="B1096" s="54" t="s">
        <v>2484</v>
      </c>
      <c r="C1096" s="54" t="s">
        <v>3075</v>
      </c>
      <c r="D1096" s="33" t="s">
        <v>644</v>
      </c>
      <c r="E1096" s="54" t="s">
        <v>3790</v>
      </c>
      <c r="F1096" s="33" t="s">
        <v>4878</v>
      </c>
      <c r="G1096" s="67" t="s">
        <v>3791</v>
      </c>
      <c r="H1096" s="54" t="s">
        <v>599</v>
      </c>
      <c r="I1096" s="79" t="s">
        <v>49</v>
      </c>
      <c r="J1096" s="33" t="s">
        <v>514</v>
      </c>
      <c r="K1096" s="33" t="s">
        <v>642</v>
      </c>
      <c r="L1096" s="41" t="s">
        <v>643</v>
      </c>
    </row>
    <row r="1097" spans="1:12" s="97" customFormat="1" ht="45">
      <c r="A1097" s="5" t="s">
        <v>3793</v>
      </c>
      <c r="B1097" s="5" t="s">
        <v>2484</v>
      </c>
      <c r="C1097" s="5" t="s">
        <v>1471</v>
      </c>
      <c r="D1097" s="5" t="s">
        <v>1475</v>
      </c>
      <c r="E1097" s="5" t="s">
        <v>4067</v>
      </c>
      <c r="F1097" s="5" t="s">
        <v>4878</v>
      </c>
      <c r="G1097" s="6">
        <v>410</v>
      </c>
      <c r="H1097" s="5" t="s">
        <v>3584</v>
      </c>
      <c r="I1097" s="6" t="s">
        <v>1204</v>
      </c>
      <c r="J1097" s="5" t="s">
        <v>1472</v>
      </c>
      <c r="K1097" s="120" t="s">
        <v>1473</v>
      </c>
      <c r="L1097" s="7" t="s">
        <v>1474</v>
      </c>
    </row>
    <row r="1098" spans="1:12" ht="45">
      <c r="A1098" s="3" t="s">
        <v>4573</v>
      </c>
      <c r="B1098" s="3" t="s">
        <v>2484</v>
      </c>
      <c r="C1098" s="77" t="s">
        <v>64</v>
      </c>
      <c r="D1098" s="3" t="s">
        <v>4044</v>
      </c>
      <c r="E1098" s="3" t="s">
        <v>4067</v>
      </c>
      <c r="F1098" s="3" t="s">
        <v>4878</v>
      </c>
      <c r="G1098" s="4" t="s">
        <v>4065</v>
      </c>
      <c r="H1098" s="3" t="s">
        <v>3584</v>
      </c>
      <c r="I1098" s="77" t="s">
        <v>1204</v>
      </c>
      <c r="J1098" s="3" t="s">
        <v>2310</v>
      </c>
      <c r="K1098" s="3" t="s">
        <v>2515</v>
      </c>
      <c r="L1098" s="3" t="s">
        <v>2334</v>
      </c>
    </row>
    <row r="1099" spans="1:12" ht="30">
      <c r="A1099" s="9" t="s">
        <v>2914</v>
      </c>
      <c r="B1099" s="9" t="s">
        <v>2484</v>
      </c>
      <c r="C1099" s="5" t="s">
        <v>2965</v>
      </c>
      <c r="D1099" s="5"/>
      <c r="E1099" s="9" t="s">
        <v>4309</v>
      </c>
      <c r="F1099" s="9" t="s">
        <v>4878</v>
      </c>
      <c r="G1099" s="19">
        <v>4769</v>
      </c>
      <c r="H1099" s="23" t="s">
        <v>2938</v>
      </c>
      <c r="I1099" s="9" t="s">
        <v>2938</v>
      </c>
      <c r="J1099" s="5" t="s">
        <v>2889</v>
      </c>
      <c r="K1099" s="7" t="s">
        <v>2890</v>
      </c>
      <c r="L1099" s="5"/>
    </row>
    <row r="1100" spans="1:12" ht="30">
      <c r="A1100" s="33" t="s">
        <v>3227</v>
      </c>
      <c r="B1100" s="17" t="s">
        <v>2484</v>
      </c>
      <c r="C1100" s="33" t="s">
        <v>2955</v>
      </c>
      <c r="D1100" s="17"/>
      <c r="E1100" s="33" t="s">
        <v>4124</v>
      </c>
      <c r="F1100" s="33" t="s">
        <v>4878</v>
      </c>
      <c r="G1100" s="34">
        <v>4468</v>
      </c>
      <c r="H1100" s="32" t="s">
        <v>394</v>
      </c>
      <c r="I1100" s="90" t="s">
        <v>1637</v>
      </c>
      <c r="J1100" s="17"/>
      <c r="K1100" s="17" t="s">
        <v>444</v>
      </c>
      <c r="L1100" s="17" t="s">
        <v>445</v>
      </c>
    </row>
    <row r="1101" spans="1:12" ht="45">
      <c r="A1101" s="5" t="s">
        <v>5066</v>
      </c>
      <c r="B1101" s="5" t="s">
        <v>2484</v>
      </c>
      <c r="C1101" s="5" t="s">
        <v>5105</v>
      </c>
      <c r="D1101" s="5"/>
      <c r="E1101" s="5" t="s">
        <v>4091</v>
      </c>
      <c r="F1101" s="5" t="s">
        <v>4878</v>
      </c>
      <c r="G1101" s="6">
        <v>4841</v>
      </c>
      <c r="H1101" s="5" t="s">
        <v>4093</v>
      </c>
      <c r="I1101" s="5" t="s">
        <v>2755</v>
      </c>
      <c r="J1101" s="5" t="s">
        <v>2682</v>
      </c>
      <c r="K1101" s="5"/>
      <c r="L1101" s="7" t="s">
        <v>2683</v>
      </c>
    </row>
    <row r="1102" spans="1:12" ht="30">
      <c r="A1102" s="21" t="s">
        <v>4961</v>
      </c>
      <c r="B1102" s="21" t="s">
        <v>2484</v>
      </c>
      <c r="C1102" s="21" t="s">
        <v>4744</v>
      </c>
      <c r="D1102" s="18" t="s">
        <v>4962</v>
      </c>
      <c r="E1102" s="21" t="s">
        <v>4411</v>
      </c>
      <c r="F1102" s="21" t="s">
        <v>4878</v>
      </c>
      <c r="G1102" s="22" t="s">
        <v>4412</v>
      </c>
      <c r="H1102" s="4" t="s">
        <v>4380</v>
      </c>
      <c r="I1102" s="4" t="s">
        <v>2668</v>
      </c>
      <c r="J1102" s="18" t="s">
        <v>2546</v>
      </c>
      <c r="K1102" s="18"/>
      <c r="L1102" s="18"/>
    </row>
    <row r="1103" spans="1:12" ht="30">
      <c r="A1103" s="5" t="s">
        <v>1910</v>
      </c>
      <c r="B1103" s="5" t="s">
        <v>2484</v>
      </c>
      <c r="C1103" s="5" t="s">
        <v>1911</v>
      </c>
      <c r="D1103" s="5"/>
      <c r="E1103" s="5" t="s">
        <v>4736</v>
      </c>
      <c r="F1103" s="5" t="s">
        <v>4878</v>
      </c>
      <c r="G1103" s="6" t="s">
        <v>4737</v>
      </c>
      <c r="H1103" s="5" t="s">
        <v>4053</v>
      </c>
      <c r="I1103" s="74" t="s">
        <v>726</v>
      </c>
      <c r="J1103" s="5" t="s">
        <v>1912</v>
      </c>
      <c r="K1103" s="7" t="s">
        <v>1913</v>
      </c>
      <c r="L1103" s="5" t="s">
        <v>1914</v>
      </c>
    </row>
    <row r="1104" spans="1:12">
      <c r="A1104" s="17" t="s">
        <v>3414</v>
      </c>
      <c r="B1104" s="17" t="s">
        <v>2484</v>
      </c>
      <c r="C1104" s="17" t="s">
        <v>3606</v>
      </c>
      <c r="D1104" s="17"/>
      <c r="E1104" s="17" t="s">
        <v>3607</v>
      </c>
      <c r="F1104" s="17" t="s">
        <v>4878</v>
      </c>
      <c r="G1104" s="31">
        <v>4530</v>
      </c>
      <c r="H1104" s="17" t="s">
        <v>668</v>
      </c>
      <c r="I1104" s="90" t="s">
        <v>2755</v>
      </c>
      <c r="J1104" s="17" t="s">
        <v>669</v>
      </c>
      <c r="K1104" s="17" t="s">
        <v>670</v>
      </c>
      <c r="L1104" s="17" t="s">
        <v>671</v>
      </c>
    </row>
    <row r="1105" spans="1:12" s="97" customFormat="1" ht="30">
      <c r="A1105" s="5" t="s">
        <v>3354</v>
      </c>
      <c r="B1105" s="5" t="s">
        <v>2484</v>
      </c>
      <c r="C1105" s="5" t="s">
        <v>1547</v>
      </c>
      <c r="D1105" s="5" t="s">
        <v>1550</v>
      </c>
      <c r="E1105" s="5" t="s">
        <v>4403</v>
      </c>
      <c r="F1105" s="5" t="s">
        <v>4878</v>
      </c>
      <c r="G1105" s="6" t="s">
        <v>4404</v>
      </c>
      <c r="H1105" s="5" t="s">
        <v>4168</v>
      </c>
      <c r="I1105" s="5" t="s">
        <v>1202</v>
      </c>
      <c r="J1105" s="5"/>
      <c r="K1105" s="7" t="s">
        <v>1548</v>
      </c>
      <c r="L1105" s="7" t="s">
        <v>1549</v>
      </c>
    </row>
    <row r="1106" spans="1:12" ht="45">
      <c r="A1106" s="9" t="s">
        <v>2915</v>
      </c>
      <c r="B1106" s="5" t="s">
        <v>2484</v>
      </c>
      <c r="C1106" s="9" t="s">
        <v>2966</v>
      </c>
      <c r="D1106" s="9" t="s">
        <v>2967</v>
      </c>
      <c r="E1106" s="9" t="s">
        <v>4309</v>
      </c>
      <c r="F1106" s="9" t="s">
        <v>4878</v>
      </c>
      <c r="G1106" s="19">
        <v>4769</v>
      </c>
      <c r="H1106" s="23" t="s">
        <v>2938</v>
      </c>
      <c r="I1106" s="9" t="s">
        <v>2938</v>
      </c>
      <c r="J1106" s="5" t="s">
        <v>2891</v>
      </c>
      <c r="K1106" s="7" t="s">
        <v>2892</v>
      </c>
      <c r="L1106" s="7" t="s">
        <v>2893</v>
      </c>
    </row>
    <row r="1107" spans="1:12" ht="45">
      <c r="A1107" s="3" t="s">
        <v>4081</v>
      </c>
      <c r="B1107" s="3" t="s">
        <v>2484</v>
      </c>
      <c r="C1107" s="3" t="s">
        <v>4082</v>
      </c>
      <c r="D1107" s="3" t="s">
        <v>4044</v>
      </c>
      <c r="E1107" s="3" t="s">
        <v>4083</v>
      </c>
      <c r="F1107" s="3" t="s">
        <v>4878</v>
      </c>
      <c r="G1107" s="4" t="s">
        <v>4084</v>
      </c>
      <c r="H1107" s="77" t="s">
        <v>3584</v>
      </c>
      <c r="I1107" s="77" t="s">
        <v>1204</v>
      </c>
      <c r="J1107" s="3" t="s">
        <v>2118</v>
      </c>
      <c r="K1107" s="3" t="s">
        <v>4010</v>
      </c>
      <c r="L1107" s="3" t="s">
        <v>2268</v>
      </c>
    </row>
    <row r="1108" spans="1:12" ht="30">
      <c r="A1108" s="3" t="s">
        <v>4585</v>
      </c>
      <c r="B1108" s="3" t="s">
        <v>2484</v>
      </c>
      <c r="C1108" s="3" t="s">
        <v>4586</v>
      </c>
      <c r="D1108" s="3" t="s">
        <v>4044</v>
      </c>
      <c r="E1108" s="3" t="s">
        <v>4587</v>
      </c>
      <c r="F1108" s="3" t="s">
        <v>4878</v>
      </c>
      <c r="G1108" s="4" t="s">
        <v>4588</v>
      </c>
      <c r="H1108" s="77" t="s">
        <v>3584</v>
      </c>
      <c r="I1108" s="77" t="s">
        <v>1202</v>
      </c>
      <c r="J1108" s="3" t="s">
        <v>2074</v>
      </c>
      <c r="K1108" s="3" t="s">
        <v>3968</v>
      </c>
      <c r="L1108" s="3" t="s">
        <v>2367</v>
      </c>
    </row>
    <row r="1109" spans="1:12" ht="30">
      <c r="A1109" s="5" t="s">
        <v>5067</v>
      </c>
      <c r="B1109" s="5" t="s">
        <v>2484</v>
      </c>
      <c r="C1109" s="5" t="s">
        <v>5106</v>
      </c>
      <c r="D1109" s="5" t="s">
        <v>5104</v>
      </c>
      <c r="E1109" s="5" t="s">
        <v>4091</v>
      </c>
      <c r="F1109" s="5" t="s">
        <v>4878</v>
      </c>
      <c r="G1109" s="6">
        <v>4841</v>
      </c>
      <c r="H1109" s="5" t="s">
        <v>4093</v>
      </c>
      <c r="I1109" s="5" t="s">
        <v>2755</v>
      </c>
      <c r="J1109" s="5" t="s">
        <v>2685</v>
      </c>
      <c r="K1109" s="5"/>
      <c r="L1109" s="7" t="s">
        <v>2686</v>
      </c>
    </row>
    <row r="1110" spans="1:12" ht="60">
      <c r="A1110" s="5" t="s">
        <v>2059</v>
      </c>
      <c r="B1110" s="5" t="s">
        <v>2484</v>
      </c>
      <c r="C1110" s="5" t="s">
        <v>1845</v>
      </c>
      <c r="D1110" s="5"/>
      <c r="E1110" s="5" t="s">
        <v>4386</v>
      </c>
      <c r="F1110" s="5" t="s">
        <v>4878</v>
      </c>
      <c r="G1110" s="6" t="s">
        <v>1781</v>
      </c>
      <c r="H1110" s="5" t="s">
        <v>4053</v>
      </c>
      <c r="I1110" s="74" t="s">
        <v>726</v>
      </c>
      <c r="J1110" s="5" t="s">
        <v>2060</v>
      </c>
      <c r="K1110" s="5"/>
      <c r="L1110" s="5" t="s">
        <v>2061</v>
      </c>
    </row>
    <row r="1111" spans="1:12" ht="30">
      <c r="A1111" s="3" t="s">
        <v>4625</v>
      </c>
      <c r="B1111" s="3" t="s">
        <v>2484</v>
      </c>
      <c r="C1111" s="3" t="s">
        <v>4626</v>
      </c>
      <c r="D1111" s="29" t="s">
        <v>2791</v>
      </c>
      <c r="E1111" s="3" t="s">
        <v>4627</v>
      </c>
      <c r="F1111" s="3" t="s">
        <v>4878</v>
      </c>
      <c r="G1111" s="4" t="s">
        <v>4628</v>
      </c>
      <c r="H1111" s="77" t="s">
        <v>4163</v>
      </c>
      <c r="I1111" s="77" t="s">
        <v>2668</v>
      </c>
      <c r="J1111" s="3" t="s">
        <v>2169</v>
      </c>
      <c r="K1111" s="3" t="s">
        <v>2519</v>
      </c>
      <c r="L1111" s="3" t="s">
        <v>2453</v>
      </c>
    </row>
    <row r="1112" spans="1:12" ht="30">
      <c r="A1112" s="5" t="s">
        <v>4820</v>
      </c>
      <c r="B1112" s="5" t="s">
        <v>2484</v>
      </c>
      <c r="C1112" s="5" t="s">
        <v>1892</v>
      </c>
      <c r="D1112" s="5" t="s">
        <v>2064</v>
      </c>
      <c r="E1112" s="5" t="s">
        <v>3760</v>
      </c>
      <c r="F1112" s="5" t="s">
        <v>4878</v>
      </c>
      <c r="G1112" s="6" t="s">
        <v>1949</v>
      </c>
      <c r="H1112" s="5" t="s">
        <v>4053</v>
      </c>
      <c r="I1112" s="74" t="s">
        <v>726</v>
      </c>
      <c r="J1112" s="5" t="s">
        <v>2062</v>
      </c>
      <c r="K1112" s="5"/>
      <c r="L1112" s="5" t="s">
        <v>2063</v>
      </c>
    </row>
    <row r="1113" spans="1:12" ht="30">
      <c r="A1113" s="3" t="s">
        <v>4164</v>
      </c>
      <c r="B1113" s="3" t="s">
        <v>2484</v>
      </c>
      <c r="C1113" s="3" t="s">
        <v>4165</v>
      </c>
      <c r="D1113" s="3" t="s">
        <v>4044</v>
      </c>
      <c r="E1113" s="3" t="s">
        <v>4166</v>
      </c>
      <c r="F1113" s="3" t="s">
        <v>4878</v>
      </c>
      <c r="G1113" s="4" t="s">
        <v>4167</v>
      </c>
      <c r="H1113" s="77" t="s">
        <v>4168</v>
      </c>
      <c r="I1113" s="77" t="s">
        <v>1202</v>
      </c>
      <c r="J1113" s="3" t="s">
        <v>2165</v>
      </c>
      <c r="K1113" s="3" t="s">
        <v>2150</v>
      </c>
      <c r="L1113" s="3" t="s">
        <v>2348</v>
      </c>
    </row>
    <row r="1114" spans="1:12" ht="45">
      <c r="A1114" s="3" t="s">
        <v>1087</v>
      </c>
      <c r="B1114" s="3" t="s">
        <v>2484</v>
      </c>
      <c r="C1114" s="3" t="s">
        <v>4534</v>
      </c>
      <c r="D1114" s="3" t="s">
        <v>4044</v>
      </c>
      <c r="E1114" s="3" t="s">
        <v>4071</v>
      </c>
      <c r="F1114" s="3" t="s">
        <v>4878</v>
      </c>
      <c r="G1114" s="4" t="s">
        <v>4072</v>
      </c>
      <c r="H1114" s="77" t="s">
        <v>3584</v>
      </c>
      <c r="I1114" s="77" t="s">
        <v>1204</v>
      </c>
      <c r="J1114" s="3" t="s">
        <v>2067</v>
      </c>
      <c r="K1114" s="3" t="s">
        <v>3965</v>
      </c>
      <c r="L1114" s="3" t="s">
        <v>2361</v>
      </c>
    </row>
    <row r="1115" spans="1:12" ht="30">
      <c r="A1115" s="3" t="s">
        <v>4541</v>
      </c>
      <c r="B1115" s="3" t="s">
        <v>2484</v>
      </c>
      <c r="C1115" s="3" t="s">
        <v>4542</v>
      </c>
      <c r="D1115" s="3" t="s">
        <v>4044</v>
      </c>
      <c r="E1115" s="3" t="s">
        <v>4543</v>
      </c>
      <c r="F1115" s="3" t="s">
        <v>4878</v>
      </c>
      <c r="G1115" s="4" t="s">
        <v>4544</v>
      </c>
      <c r="H1115" s="29" t="s">
        <v>2938</v>
      </c>
      <c r="I1115" s="9" t="s">
        <v>2938</v>
      </c>
      <c r="J1115" s="3" t="s">
        <v>2115</v>
      </c>
      <c r="K1115" s="3" t="s">
        <v>4008</v>
      </c>
      <c r="L1115" s="3" t="s">
        <v>2265</v>
      </c>
    </row>
    <row r="1116" spans="1:12" ht="45">
      <c r="A1116" s="95" t="s">
        <v>192</v>
      </c>
      <c r="B1116" s="77" t="s">
        <v>2484</v>
      </c>
      <c r="C1116" s="95" t="s">
        <v>168</v>
      </c>
      <c r="E1116" s="96" t="s">
        <v>4067</v>
      </c>
      <c r="F1116" s="77" t="s">
        <v>4878</v>
      </c>
      <c r="G1116" s="102">
        <v>4101</v>
      </c>
      <c r="H1116" s="78" t="s">
        <v>3584</v>
      </c>
      <c r="I1116" s="78" t="s">
        <v>1204</v>
      </c>
      <c r="L1116" s="96" t="s">
        <v>94</v>
      </c>
    </row>
    <row r="1117" spans="1:12" ht="30">
      <c r="A1117" s="5" t="s">
        <v>3833</v>
      </c>
      <c r="B1117" s="5" t="s">
        <v>2484</v>
      </c>
      <c r="C1117" s="5" t="s">
        <v>1529</v>
      </c>
      <c r="D1117" s="5" t="s">
        <v>3834</v>
      </c>
      <c r="E1117" s="5" t="s">
        <v>3680</v>
      </c>
      <c r="F1117" s="5" t="s">
        <v>4878</v>
      </c>
      <c r="G1117" s="6">
        <v>4057</v>
      </c>
      <c r="H1117" s="5" t="s">
        <v>3584</v>
      </c>
      <c r="I1117" s="87" t="s">
        <v>1202</v>
      </c>
      <c r="J1117" s="5" t="s">
        <v>1530</v>
      </c>
      <c r="K1117" s="5"/>
      <c r="L1117" s="5"/>
    </row>
    <row r="1118" spans="1:12" ht="30">
      <c r="A1118" s="3" t="s">
        <v>4418</v>
      </c>
      <c r="B1118" s="3" t="s">
        <v>2484</v>
      </c>
      <c r="C1118" s="3" t="s">
        <v>4564</v>
      </c>
      <c r="D1118" s="3" t="s">
        <v>4420</v>
      </c>
      <c r="E1118" s="3" t="s">
        <v>4565</v>
      </c>
      <c r="F1118" s="3" t="s">
        <v>4878</v>
      </c>
      <c r="G1118" s="4" t="s">
        <v>4167</v>
      </c>
      <c r="H1118" s="77" t="s">
        <v>4168</v>
      </c>
      <c r="I1118" s="77" t="s">
        <v>1202</v>
      </c>
      <c r="J1118" s="3" t="s">
        <v>2184</v>
      </c>
      <c r="K1118" s="3" t="s">
        <v>2037</v>
      </c>
      <c r="L1118" s="3" t="s">
        <v>2474</v>
      </c>
    </row>
    <row r="1119" spans="1:12" ht="30">
      <c r="A1119" s="9" t="s">
        <v>5161</v>
      </c>
      <c r="B1119" s="9" t="s">
        <v>2484</v>
      </c>
      <c r="C1119" s="9" t="s">
        <v>5227</v>
      </c>
      <c r="D1119" s="5"/>
      <c r="E1119" s="9" t="s">
        <v>4796</v>
      </c>
      <c r="F1119" s="9" t="s">
        <v>4878</v>
      </c>
      <c r="G1119" s="19" t="s">
        <v>4840</v>
      </c>
      <c r="H1119" s="9" t="s">
        <v>4163</v>
      </c>
      <c r="I1119" s="5" t="s">
        <v>2668</v>
      </c>
      <c r="J1119" s="5" t="s">
        <v>2799</v>
      </c>
      <c r="K1119" s="7" t="s">
        <v>2800</v>
      </c>
      <c r="L1119" s="7" t="s">
        <v>2801</v>
      </c>
    </row>
    <row r="1120" spans="1:12" ht="45">
      <c r="A1120" s="9" t="s">
        <v>5165</v>
      </c>
      <c r="B1120" s="9" t="s">
        <v>2484</v>
      </c>
      <c r="C1120" s="9" t="s">
        <v>5231</v>
      </c>
      <c r="D1120" s="5"/>
      <c r="E1120" s="9" t="s">
        <v>4188</v>
      </c>
      <c r="F1120" s="9" t="s">
        <v>4878</v>
      </c>
      <c r="G1120" s="19" t="s">
        <v>4186</v>
      </c>
      <c r="H1120" s="9" t="s">
        <v>4163</v>
      </c>
      <c r="I1120" s="5" t="s">
        <v>2668</v>
      </c>
      <c r="J1120" s="5"/>
      <c r="K1120" s="5"/>
      <c r="L1120" s="7" t="s">
        <v>2807</v>
      </c>
    </row>
    <row r="1121" spans="1:12" ht="45">
      <c r="A1121" s="3" t="s">
        <v>4131</v>
      </c>
      <c r="B1121" s="3" t="s">
        <v>2484</v>
      </c>
      <c r="C1121" s="3" t="s">
        <v>4132</v>
      </c>
      <c r="D1121" s="3" t="s">
        <v>4044</v>
      </c>
      <c r="E1121" s="3" t="s">
        <v>4067</v>
      </c>
      <c r="F1121" s="3" t="s">
        <v>4878</v>
      </c>
      <c r="G1121" s="4" t="s">
        <v>4101</v>
      </c>
      <c r="H1121" s="77" t="s">
        <v>3584</v>
      </c>
      <c r="I1121" s="77" t="s">
        <v>1204</v>
      </c>
      <c r="J1121" s="3" t="s">
        <v>2309</v>
      </c>
      <c r="K1121" s="3" t="s">
        <v>2131</v>
      </c>
      <c r="L1121" s="3" t="s">
        <v>2332</v>
      </c>
    </row>
    <row r="1122" spans="1:12" ht="30">
      <c r="A1122" s="3" t="s">
        <v>4794</v>
      </c>
      <c r="B1122" s="3" t="s">
        <v>2484</v>
      </c>
      <c r="C1122" s="3" t="s">
        <v>4795</v>
      </c>
      <c r="D1122" s="3" t="s">
        <v>4044</v>
      </c>
      <c r="E1122" s="3" t="s">
        <v>4796</v>
      </c>
      <c r="F1122" s="3" t="s">
        <v>4878</v>
      </c>
      <c r="G1122" s="4" t="s">
        <v>4797</v>
      </c>
      <c r="H1122" s="29" t="s">
        <v>4163</v>
      </c>
      <c r="I1122" s="5" t="s">
        <v>2668</v>
      </c>
      <c r="J1122" s="3" t="s">
        <v>2119</v>
      </c>
      <c r="K1122" s="3" t="s">
        <v>4011</v>
      </c>
      <c r="L1122" s="3" t="s">
        <v>2269</v>
      </c>
    </row>
    <row r="1123" spans="1:12" ht="30">
      <c r="A1123" s="3" t="s">
        <v>666</v>
      </c>
      <c r="B1123" s="3" t="s">
        <v>2484</v>
      </c>
      <c r="C1123" s="3" t="s">
        <v>3162</v>
      </c>
      <c r="D1123" s="3" t="s">
        <v>3163</v>
      </c>
      <c r="E1123" s="3" t="s">
        <v>3154</v>
      </c>
      <c r="F1123" s="9" t="s">
        <v>4878</v>
      </c>
      <c r="G1123" s="4">
        <v>4988</v>
      </c>
      <c r="H1123" s="78" t="s">
        <v>707</v>
      </c>
      <c r="I1123" s="78" t="s">
        <v>2755</v>
      </c>
    </row>
    <row r="1124" spans="1:12" ht="45">
      <c r="A1124" s="9" t="s">
        <v>3045</v>
      </c>
      <c r="B1124" s="5" t="s">
        <v>2484</v>
      </c>
      <c r="C1124" s="9" t="s">
        <v>3106</v>
      </c>
      <c r="D1124" s="5"/>
      <c r="E1124" s="9" t="s">
        <v>4643</v>
      </c>
      <c r="F1124" s="29" t="s">
        <v>4878</v>
      </c>
      <c r="G1124" s="19">
        <v>4901</v>
      </c>
      <c r="H1124" s="29" t="s">
        <v>1639</v>
      </c>
      <c r="I1124" s="74" t="s">
        <v>49</v>
      </c>
      <c r="J1124" s="5" t="s">
        <v>1831</v>
      </c>
      <c r="K1124" s="39" t="str">
        <f>HYPERLINK("mailto:artgallery@thomas.edu","artgallery@thomas.edu")</f>
        <v>artgallery@thomas.edu</v>
      </c>
      <c r="L1124" s="5"/>
    </row>
    <row r="1125" spans="1:12">
      <c r="A1125" s="9" t="s">
        <v>5248</v>
      </c>
      <c r="B1125" s="5" t="s">
        <v>2484</v>
      </c>
      <c r="C1125" s="9" t="s">
        <v>3063</v>
      </c>
      <c r="D1125" s="9" t="s">
        <v>3062</v>
      </c>
      <c r="E1125" s="9" t="s">
        <v>4104</v>
      </c>
      <c r="F1125" s="9" t="s">
        <v>4878</v>
      </c>
      <c r="G1125" s="19">
        <v>4736</v>
      </c>
      <c r="H1125" s="29" t="s">
        <v>2938</v>
      </c>
      <c r="I1125" s="9" t="s">
        <v>2938</v>
      </c>
      <c r="J1125" s="5" t="s">
        <v>2838</v>
      </c>
      <c r="K1125" s="5"/>
      <c r="L1125" s="5"/>
    </row>
    <row r="1126" spans="1:12" ht="30">
      <c r="A1126" s="5" t="s">
        <v>3142</v>
      </c>
      <c r="B1126" s="5" t="s">
        <v>2484</v>
      </c>
      <c r="C1126" s="5" t="s">
        <v>5048</v>
      </c>
      <c r="D1126" s="5"/>
      <c r="E1126" s="5" t="s">
        <v>4203</v>
      </c>
      <c r="F1126" s="5" t="s">
        <v>4878</v>
      </c>
      <c r="G1126" s="6">
        <v>4568</v>
      </c>
      <c r="H1126" s="29" t="s">
        <v>4110</v>
      </c>
      <c r="I1126" s="5" t="s">
        <v>2755</v>
      </c>
      <c r="J1126" s="5" t="s">
        <v>2644</v>
      </c>
      <c r="K1126" s="7" t="s">
        <v>2645</v>
      </c>
      <c r="L1126" s="7" t="s">
        <v>2646</v>
      </c>
    </row>
    <row r="1127" spans="1:12" ht="30">
      <c r="A1127" s="3" t="s">
        <v>4409</v>
      </c>
      <c r="B1127" s="3" t="s">
        <v>2484</v>
      </c>
      <c r="C1127" s="3" t="s">
        <v>4410</v>
      </c>
      <c r="D1127" s="3" t="s">
        <v>4044</v>
      </c>
      <c r="E1127" s="3" t="s">
        <v>4411</v>
      </c>
      <c r="F1127" s="3" t="s">
        <v>4878</v>
      </c>
      <c r="G1127" s="4" t="s">
        <v>4412</v>
      </c>
      <c r="H1127" s="4" t="s">
        <v>4380</v>
      </c>
      <c r="I1127" s="4" t="s">
        <v>2668</v>
      </c>
      <c r="J1127" s="3" t="s">
        <v>2125</v>
      </c>
      <c r="K1127" s="3" t="s">
        <v>2506</v>
      </c>
      <c r="L1127" s="3" t="s">
        <v>2415</v>
      </c>
    </row>
    <row r="1128" spans="1:12" ht="30">
      <c r="A1128" s="3" t="s">
        <v>3890</v>
      </c>
      <c r="B1128" s="3" t="s">
        <v>2484</v>
      </c>
      <c r="C1128" s="3" t="s">
        <v>3891</v>
      </c>
      <c r="D1128" s="3" t="s">
        <v>4044</v>
      </c>
      <c r="E1128" s="3" t="s">
        <v>3892</v>
      </c>
      <c r="F1128" s="3" t="s">
        <v>3412</v>
      </c>
      <c r="G1128" s="4" t="s">
        <v>3893</v>
      </c>
      <c r="H1128" s="77" t="s">
        <v>1203</v>
      </c>
      <c r="I1128" s="77" t="s">
        <v>1203</v>
      </c>
      <c r="J1128" s="3" t="s">
        <v>2185</v>
      </c>
      <c r="K1128" s="3" t="s">
        <v>2038</v>
      </c>
      <c r="L1128" s="3" t="s">
        <v>2475</v>
      </c>
    </row>
    <row r="1129" spans="1:12" ht="45">
      <c r="A1129" s="3" t="s">
        <v>4680</v>
      </c>
      <c r="B1129" s="3" t="s">
        <v>2484</v>
      </c>
      <c r="C1129" s="3" t="s">
        <v>4681</v>
      </c>
      <c r="D1129" s="3" t="s">
        <v>4044</v>
      </c>
      <c r="E1129" s="3" t="s">
        <v>4562</v>
      </c>
      <c r="F1129" s="3" t="s">
        <v>4878</v>
      </c>
      <c r="G1129" s="4" t="s">
        <v>4566</v>
      </c>
      <c r="H1129" s="77" t="s">
        <v>3584</v>
      </c>
      <c r="I1129" s="77" t="s">
        <v>1204</v>
      </c>
      <c r="J1129" s="3" t="s">
        <v>2288</v>
      </c>
      <c r="K1129" s="3" t="s">
        <v>1970</v>
      </c>
      <c r="L1129" s="3" t="s">
        <v>2431</v>
      </c>
    </row>
    <row r="1130" spans="1:12" ht="30">
      <c r="A1130" s="5" t="s">
        <v>1075</v>
      </c>
      <c r="B1130" s="5" t="s">
        <v>2484</v>
      </c>
      <c r="C1130" s="5" t="s">
        <v>1076</v>
      </c>
      <c r="D1130" s="5"/>
      <c r="E1130" s="29" t="s">
        <v>4691</v>
      </c>
      <c r="F1130" s="29" t="s">
        <v>4878</v>
      </c>
      <c r="G1130" s="6">
        <v>4282</v>
      </c>
      <c r="H1130" s="75" t="s">
        <v>1106</v>
      </c>
      <c r="I1130" s="74" t="s">
        <v>1202</v>
      </c>
      <c r="J1130" s="5"/>
      <c r="K1130" s="5"/>
      <c r="L1130" s="5"/>
    </row>
    <row r="1131" spans="1:12">
      <c r="A1131" s="3" t="s">
        <v>3272</v>
      </c>
      <c r="B1131" s="3" t="s">
        <v>2484</v>
      </c>
      <c r="C1131" s="3" t="s">
        <v>3166</v>
      </c>
      <c r="D1131" s="3" t="s">
        <v>3167</v>
      </c>
      <c r="E1131" s="3" t="s">
        <v>3154</v>
      </c>
      <c r="F1131" s="9" t="s">
        <v>4878</v>
      </c>
      <c r="G1131" s="4">
        <v>4988</v>
      </c>
      <c r="H1131" s="78" t="s">
        <v>707</v>
      </c>
      <c r="I1131" s="78" t="s">
        <v>2755</v>
      </c>
    </row>
    <row r="1132" spans="1:12" s="97" customFormat="1" ht="30">
      <c r="A1132" s="33" t="s">
        <v>3180</v>
      </c>
      <c r="B1132" s="32" t="s">
        <v>2484</v>
      </c>
      <c r="C1132" s="33" t="s">
        <v>3255</v>
      </c>
      <c r="D1132" s="33" t="s">
        <v>3256</v>
      </c>
      <c r="E1132" s="33" t="s">
        <v>4144</v>
      </c>
      <c r="F1132" s="33" t="s">
        <v>4878</v>
      </c>
      <c r="G1132" s="34">
        <v>4401</v>
      </c>
      <c r="H1132" s="32" t="s">
        <v>394</v>
      </c>
      <c r="I1132" s="90" t="s">
        <v>1637</v>
      </c>
      <c r="J1132" s="17"/>
      <c r="K1132" s="33" t="s">
        <v>591</v>
      </c>
      <c r="L1132" s="17"/>
    </row>
    <row r="1133" spans="1:12" ht="45">
      <c r="A1133" s="5" t="s">
        <v>1078</v>
      </c>
      <c r="B1133" s="5" t="s">
        <v>2484</v>
      </c>
      <c r="C1133" s="5" t="s">
        <v>4177</v>
      </c>
      <c r="D1133" s="5"/>
      <c r="E1133" s="5" t="s">
        <v>4067</v>
      </c>
      <c r="F1133" s="5" t="s">
        <v>4878</v>
      </c>
      <c r="G1133" s="6">
        <v>4103</v>
      </c>
      <c r="H1133" s="29" t="s">
        <v>3584</v>
      </c>
      <c r="I1133" s="6" t="s">
        <v>1204</v>
      </c>
      <c r="J1133" s="5" t="s">
        <v>1583</v>
      </c>
      <c r="K1133" s="7" t="s">
        <v>1584</v>
      </c>
      <c r="L1133" s="7" t="s">
        <v>1585</v>
      </c>
    </row>
    <row r="1134" spans="1:12" s="97" customFormat="1" ht="45">
      <c r="A1134" s="95" t="s">
        <v>189</v>
      </c>
      <c r="B1134" s="77" t="s">
        <v>2484</v>
      </c>
      <c r="C1134" s="95" t="s">
        <v>69</v>
      </c>
      <c r="D1134" s="3"/>
      <c r="E1134" s="96" t="s">
        <v>4067</v>
      </c>
      <c r="F1134" s="77" t="s">
        <v>4878</v>
      </c>
      <c r="G1134" s="102">
        <v>4104</v>
      </c>
      <c r="H1134" s="78" t="s">
        <v>3584</v>
      </c>
      <c r="I1134" s="78" t="s">
        <v>1204</v>
      </c>
      <c r="J1134" s="4"/>
      <c r="K1134" s="4"/>
      <c r="L1134" s="96" t="s">
        <v>92</v>
      </c>
    </row>
    <row r="1135" spans="1:12" ht="30">
      <c r="A1135" s="9" t="s">
        <v>4983</v>
      </c>
      <c r="B1135" s="11" t="s">
        <v>2484</v>
      </c>
      <c r="C1135" s="9" t="s">
        <v>4984</v>
      </c>
      <c r="D1135" s="9"/>
      <c r="E1135" s="9" t="s">
        <v>4985</v>
      </c>
      <c r="F1135" s="9" t="s">
        <v>4878</v>
      </c>
      <c r="G1135" s="19">
        <v>4667</v>
      </c>
      <c r="H1135" s="4" t="s">
        <v>4380</v>
      </c>
      <c r="I1135" s="4" t="s">
        <v>2668</v>
      </c>
      <c r="J1135" s="18" t="s">
        <v>2656</v>
      </c>
      <c r="K1135" s="35" t="s">
        <v>2657</v>
      </c>
      <c r="L1135" s="35" t="s">
        <v>2658</v>
      </c>
    </row>
    <row r="1136" spans="1:12">
      <c r="A1136" s="9" t="s">
        <v>3914</v>
      </c>
      <c r="B1136" s="9" t="s">
        <v>2484</v>
      </c>
      <c r="C1136" s="9" t="s">
        <v>3915</v>
      </c>
      <c r="D1136" s="9" t="s">
        <v>3916</v>
      </c>
      <c r="E1136" s="9" t="s">
        <v>4506</v>
      </c>
      <c r="F1136" s="3" t="s">
        <v>4878</v>
      </c>
      <c r="G1136" s="19">
        <v>4039</v>
      </c>
      <c r="H1136" s="81" t="s">
        <v>3584</v>
      </c>
      <c r="I1136" s="81" t="s">
        <v>1202</v>
      </c>
      <c r="J1136" s="19"/>
      <c r="K1136" s="19"/>
      <c r="L1136" s="19"/>
    </row>
    <row r="1137" spans="1:12" ht="30">
      <c r="A1137" s="3" t="s">
        <v>3216</v>
      </c>
      <c r="B1137" s="3" t="s">
        <v>2484</v>
      </c>
      <c r="C1137" s="3" t="s">
        <v>12</v>
      </c>
      <c r="E1137" s="3" t="s">
        <v>4758</v>
      </c>
      <c r="F1137" s="3" t="s">
        <v>4878</v>
      </c>
      <c r="G1137" s="4">
        <v>4747</v>
      </c>
      <c r="H1137" s="78" t="s">
        <v>2938</v>
      </c>
      <c r="I1137" s="78" t="s">
        <v>2938</v>
      </c>
    </row>
    <row r="1138" spans="1:12" ht="45">
      <c r="A1138" s="5" t="s">
        <v>3872</v>
      </c>
      <c r="B1138" s="5" t="s">
        <v>2484</v>
      </c>
      <c r="C1138" s="74" t="s">
        <v>36</v>
      </c>
      <c r="D1138" s="5"/>
      <c r="E1138" s="5" t="s">
        <v>3654</v>
      </c>
      <c r="F1138" s="5" t="s">
        <v>4878</v>
      </c>
      <c r="G1138" s="6" t="s">
        <v>1968</v>
      </c>
      <c r="H1138" s="5" t="s">
        <v>4053</v>
      </c>
      <c r="I1138" s="74" t="s">
        <v>726</v>
      </c>
      <c r="J1138" s="5" t="s">
        <v>1969</v>
      </c>
      <c r="K1138" s="5"/>
      <c r="L1138" s="5" t="s">
        <v>362</v>
      </c>
    </row>
    <row r="1139" spans="1:12" ht="30">
      <c r="A1139" s="9" t="s">
        <v>5168</v>
      </c>
      <c r="B1139" s="9" t="s">
        <v>2484</v>
      </c>
      <c r="C1139" s="9" t="s">
        <v>5235</v>
      </c>
      <c r="D1139" s="5" t="s">
        <v>5075</v>
      </c>
      <c r="E1139" s="9" t="s">
        <v>5223</v>
      </c>
      <c r="F1139" s="9" t="s">
        <v>4878</v>
      </c>
      <c r="G1139" s="19">
        <v>4679</v>
      </c>
      <c r="H1139" s="29" t="s">
        <v>4163</v>
      </c>
      <c r="I1139" s="5" t="s">
        <v>2668</v>
      </c>
      <c r="J1139" s="5" t="s">
        <v>2926</v>
      </c>
      <c r="K1139" s="7" t="s">
        <v>2927</v>
      </c>
      <c r="L1139" s="7" t="s">
        <v>2928</v>
      </c>
    </row>
    <row r="1140" spans="1:12" ht="30">
      <c r="A1140" s="23" t="s">
        <v>3344</v>
      </c>
      <c r="B1140" s="23" t="s">
        <v>2484</v>
      </c>
      <c r="C1140" s="23" t="s">
        <v>3382</v>
      </c>
      <c r="D1140" s="5"/>
      <c r="E1140" s="23" t="s">
        <v>4454</v>
      </c>
      <c r="F1140" s="3" t="s">
        <v>4878</v>
      </c>
      <c r="G1140" s="44" t="s">
        <v>3383</v>
      </c>
      <c r="H1140" s="86" t="s">
        <v>4168</v>
      </c>
      <c r="I1140" s="86" t="s">
        <v>1202</v>
      </c>
      <c r="J1140" s="44"/>
      <c r="K1140" s="44"/>
      <c r="L1140" s="44"/>
    </row>
    <row r="1141" spans="1:12" ht="30">
      <c r="A1141" s="3" t="s">
        <v>1593</v>
      </c>
      <c r="B1141" s="3" t="s">
        <v>2484</v>
      </c>
      <c r="C1141" s="3" t="s">
        <v>3940</v>
      </c>
      <c r="D1141" s="3" t="s">
        <v>4044</v>
      </c>
      <c r="E1141" s="3" t="s">
        <v>3941</v>
      </c>
      <c r="F1141" s="3" t="s">
        <v>4878</v>
      </c>
      <c r="G1141" s="4" t="s">
        <v>3942</v>
      </c>
      <c r="H1141" s="77" t="s">
        <v>394</v>
      </c>
      <c r="I1141" s="77" t="s">
        <v>1637</v>
      </c>
      <c r="J1141" s="3" t="s">
        <v>2555</v>
      </c>
      <c r="K1141" s="3" t="s">
        <v>2134</v>
      </c>
      <c r="L1141" s="3" t="s">
        <v>4044</v>
      </c>
    </row>
    <row r="1142" spans="1:12" ht="30">
      <c r="A1142" s="5" t="s">
        <v>3526</v>
      </c>
      <c r="B1142" s="5" t="s">
        <v>2484</v>
      </c>
      <c r="C1142" s="5" t="s">
        <v>3400</v>
      </c>
      <c r="D1142" s="5"/>
      <c r="E1142" s="5" t="s">
        <v>4403</v>
      </c>
      <c r="F1142" s="5" t="s">
        <v>4878</v>
      </c>
      <c r="G1142" s="6" t="s">
        <v>4404</v>
      </c>
      <c r="H1142" s="5" t="s">
        <v>4168</v>
      </c>
      <c r="I1142" s="5" t="s">
        <v>1202</v>
      </c>
      <c r="J1142" s="5" t="s">
        <v>1570</v>
      </c>
      <c r="K1142" s="5" t="s">
        <v>1571</v>
      </c>
      <c r="L1142" s="5" t="s">
        <v>1572</v>
      </c>
    </row>
    <row r="1143" spans="1:12" ht="30">
      <c r="A1143" s="3" t="s">
        <v>4711</v>
      </c>
      <c r="B1143" s="3" t="s">
        <v>2484</v>
      </c>
      <c r="C1143" s="3" t="s">
        <v>4712</v>
      </c>
      <c r="D1143" s="3" t="s">
        <v>4044</v>
      </c>
      <c r="E1143" s="3" t="s">
        <v>4705</v>
      </c>
      <c r="F1143" s="3" t="s">
        <v>4878</v>
      </c>
      <c r="G1143" s="4" t="s">
        <v>4713</v>
      </c>
      <c r="H1143" s="77" t="s">
        <v>4163</v>
      </c>
      <c r="I1143" s="77" t="s">
        <v>2668</v>
      </c>
      <c r="J1143" s="3" t="s">
        <v>2296</v>
      </c>
      <c r="K1143" s="3" t="s">
        <v>1978</v>
      </c>
      <c r="L1143" s="3" t="s">
        <v>2319</v>
      </c>
    </row>
    <row r="1144" spans="1:12" ht="30">
      <c r="A1144" s="3" t="s">
        <v>4171</v>
      </c>
      <c r="B1144" s="3" t="s">
        <v>2484</v>
      </c>
      <c r="C1144" s="77" t="s">
        <v>51</v>
      </c>
      <c r="D1144" s="3" t="s">
        <v>4044</v>
      </c>
      <c r="E1144" s="77" t="s">
        <v>5001</v>
      </c>
      <c r="F1144" s="77" t="s">
        <v>4878</v>
      </c>
      <c r="G1144" s="4">
        <v>4535</v>
      </c>
      <c r="H1144" s="5" t="s">
        <v>4110</v>
      </c>
      <c r="I1144" s="74" t="s">
        <v>2755</v>
      </c>
      <c r="J1144" s="3" t="s">
        <v>2560</v>
      </c>
      <c r="K1144" s="3" t="s">
        <v>2044</v>
      </c>
      <c r="L1144" s="3" t="s">
        <v>4044</v>
      </c>
    </row>
    <row r="1145" spans="1:12" ht="30">
      <c r="A1145" s="9" t="s">
        <v>5172</v>
      </c>
      <c r="B1145" s="9" t="s">
        <v>2484</v>
      </c>
      <c r="C1145" s="9" t="s">
        <v>5079</v>
      </c>
      <c r="D1145" s="5"/>
      <c r="E1145" s="9" t="s">
        <v>4796</v>
      </c>
      <c r="F1145" s="9" t="s">
        <v>4878</v>
      </c>
      <c r="G1145" s="19">
        <v>4605</v>
      </c>
      <c r="H1145" s="29" t="s">
        <v>4163</v>
      </c>
      <c r="I1145" s="5" t="s">
        <v>2668</v>
      </c>
      <c r="J1145" s="5" t="s">
        <v>2935</v>
      </c>
      <c r="K1145" s="7" t="s">
        <v>2936</v>
      </c>
      <c r="L1145" s="7" t="s">
        <v>2937</v>
      </c>
    </row>
    <row r="1146" spans="1:12" ht="30">
      <c r="A1146" s="107" t="s">
        <v>5309</v>
      </c>
      <c r="B1146" s="17" t="s">
        <v>2547</v>
      </c>
      <c r="C1146" s="17" t="s">
        <v>5040</v>
      </c>
      <c r="D1146" s="17"/>
      <c r="E1146" s="17" t="s">
        <v>4222</v>
      </c>
      <c r="F1146" s="17" t="s">
        <v>4878</v>
      </c>
      <c r="G1146" s="31">
        <v>4357</v>
      </c>
      <c r="H1146" s="17" t="s">
        <v>668</v>
      </c>
      <c r="I1146" s="90" t="s">
        <v>2755</v>
      </c>
      <c r="J1146" s="17" t="s">
        <v>705</v>
      </c>
      <c r="K1146" s="17"/>
      <c r="L1146" s="17" t="s">
        <v>706</v>
      </c>
    </row>
    <row r="1147" spans="1:12" ht="30">
      <c r="A1147" s="18" t="s">
        <v>4963</v>
      </c>
      <c r="B1147" s="18" t="s">
        <v>2547</v>
      </c>
      <c r="C1147" s="18" t="s">
        <v>4964</v>
      </c>
      <c r="D1147" s="18" t="s">
        <v>4965</v>
      </c>
      <c r="E1147" s="18" t="s">
        <v>4411</v>
      </c>
      <c r="F1147" s="18" t="s">
        <v>4878</v>
      </c>
      <c r="G1147" s="50">
        <v>4631</v>
      </c>
      <c r="H1147" s="4" t="s">
        <v>4380</v>
      </c>
      <c r="I1147" s="4" t="s">
        <v>2668</v>
      </c>
      <c r="J1147" s="18" t="s">
        <v>2548</v>
      </c>
      <c r="K1147" s="35" t="s">
        <v>2549</v>
      </c>
      <c r="L1147" s="35" t="s">
        <v>2550</v>
      </c>
    </row>
    <row r="1148" spans="1:12" ht="30">
      <c r="A1148" s="77" t="s">
        <v>71</v>
      </c>
      <c r="B1148" s="3" t="s">
        <v>5331</v>
      </c>
      <c r="C1148" s="77" t="s">
        <v>72</v>
      </c>
      <c r="E1148" s="77" t="s">
        <v>5001</v>
      </c>
      <c r="F1148" s="77" t="s">
        <v>4878</v>
      </c>
      <c r="G1148" s="4">
        <v>4535</v>
      </c>
      <c r="H1148" s="78" t="s">
        <v>4110</v>
      </c>
      <c r="I1148" s="78" t="s">
        <v>2755</v>
      </c>
      <c r="L1148" s="78" t="s">
        <v>73</v>
      </c>
    </row>
    <row r="1149" spans="1:12" ht="30">
      <c r="A1149" s="95" t="s">
        <v>170</v>
      </c>
      <c r="B1149" s="3" t="s">
        <v>5331</v>
      </c>
      <c r="C1149" s="95" t="s">
        <v>256</v>
      </c>
      <c r="E1149" s="96" t="s">
        <v>4847</v>
      </c>
      <c r="F1149" s="77" t="s">
        <v>4878</v>
      </c>
      <c r="G1149" s="102">
        <v>4605</v>
      </c>
      <c r="H1149" s="78" t="s">
        <v>4163</v>
      </c>
      <c r="I1149" s="78" t="s">
        <v>2668</v>
      </c>
      <c r="L1149" s="96"/>
    </row>
    <row r="1150" spans="1:12" ht="30">
      <c r="A1150" s="95" t="s">
        <v>144</v>
      </c>
      <c r="B1150" s="3" t="s">
        <v>5331</v>
      </c>
      <c r="C1150" s="95" t="s">
        <v>5307</v>
      </c>
      <c r="E1150" s="96" t="s">
        <v>4191</v>
      </c>
      <c r="F1150" s="77" t="s">
        <v>4878</v>
      </c>
      <c r="G1150" s="102">
        <v>4441</v>
      </c>
      <c r="H1150" s="78" t="s">
        <v>1576</v>
      </c>
      <c r="I1150" s="78" t="s">
        <v>1637</v>
      </c>
      <c r="K1150" s="100" t="s">
        <v>5308</v>
      </c>
      <c r="L1150" s="96" t="s">
        <v>5306</v>
      </c>
    </row>
    <row r="1151" spans="1:12" ht="30">
      <c r="A1151" s="95" t="s">
        <v>143</v>
      </c>
      <c r="B1151" s="77" t="s">
        <v>112</v>
      </c>
      <c r="C1151" s="95" t="s">
        <v>244</v>
      </c>
      <c r="E1151" s="96" t="s">
        <v>4116</v>
      </c>
      <c r="F1151" s="77" t="s">
        <v>4878</v>
      </c>
      <c r="G1151" s="102">
        <v>4607</v>
      </c>
      <c r="H1151" s="78" t="s">
        <v>4163</v>
      </c>
      <c r="I1151" s="78" t="s">
        <v>2668</v>
      </c>
      <c r="L1151" s="96"/>
    </row>
    <row r="1152" spans="1:12" ht="30">
      <c r="A1152" s="95" t="s">
        <v>204</v>
      </c>
      <c r="B1152" s="77" t="s">
        <v>113</v>
      </c>
      <c r="C1152" s="95" t="s">
        <v>289</v>
      </c>
      <c r="E1152" s="96" t="s">
        <v>5223</v>
      </c>
      <c r="F1152" s="77" t="s">
        <v>4878</v>
      </c>
      <c r="G1152" s="102">
        <v>4679</v>
      </c>
      <c r="H1152" s="78" t="s">
        <v>4163</v>
      </c>
      <c r="I1152" s="78" t="s">
        <v>2668</v>
      </c>
      <c r="L1152" s="96" t="s">
        <v>96</v>
      </c>
    </row>
    <row r="1153" spans="1:12" ht="45">
      <c r="A1153" s="5" t="s">
        <v>3831</v>
      </c>
      <c r="B1153" s="5" t="s">
        <v>1519</v>
      </c>
      <c r="C1153" s="5" t="s">
        <v>4593</v>
      </c>
      <c r="D1153" s="5" t="s">
        <v>3832</v>
      </c>
      <c r="E1153" s="5" t="s">
        <v>4067</v>
      </c>
      <c r="F1153" s="5" t="s">
        <v>4878</v>
      </c>
      <c r="G1153" s="6">
        <v>4104</v>
      </c>
      <c r="H1153" s="5" t="s">
        <v>3584</v>
      </c>
      <c r="I1153" s="6" t="s">
        <v>1204</v>
      </c>
      <c r="J1153" s="5" t="s">
        <v>1520</v>
      </c>
      <c r="K1153" s="7" t="s">
        <v>1521</v>
      </c>
      <c r="L1153" s="7" t="s">
        <v>1522</v>
      </c>
    </row>
    <row r="1154" spans="1:12" ht="45">
      <c r="A1154" s="15" t="s">
        <v>859</v>
      </c>
      <c r="B1154" s="15" t="s">
        <v>860</v>
      </c>
      <c r="C1154" s="15" t="s">
        <v>861</v>
      </c>
      <c r="D1154" s="15"/>
      <c r="E1154" s="15" t="s">
        <v>4091</v>
      </c>
      <c r="F1154" s="15" t="s">
        <v>4878</v>
      </c>
      <c r="G1154" s="31">
        <v>4841</v>
      </c>
      <c r="H1154" s="80" t="s">
        <v>4093</v>
      </c>
      <c r="I1154" s="80" t="s">
        <v>2755</v>
      </c>
      <c r="J1154" s="15"/>
      <c r="K1154" s="20" t="s">
        <v>862</v>
      </c>
      <c r="L1154" s="20" t="s">
        <v>863</v>
      </c>
    </row>
    <row r="1155" spans="1:12" ht="30">
      <c r="A1155" s="15" t="s">
        <v>864</v>
      </c>
      <c r="B1155" s="15" t="s">
        <v>860</v>
      </c>
      <c r="C1155" s="15" t="s">
        <v>5186</v>
      </c>
      <c r="D1155" s="15"/>
      <c r="E1155" s="15" t="s">
        <v>4400</v>
      </c>
      <c r="F1155" s="15" t="s">
        <v>4878</v>
      </c>
      <c r="G1155" s="31">
        <v>4843</v>
      </c>
      <c r="H1155" s="80" t="s">
        <v>4093</v>
      </c>
      <c r="I1155" s="80" t="s">
        <v>2755</v>
      </c>
      <c r="J1155" s="15"/>
      <c r="K1155" s="20" t="s">
        <v>865</v>
      </c>
      <c r="L1155" s="15" t="s">
        <v>866</v>
      </c>
    </row>
    <row r="1156" spans="1:12" ht="30">
      <c r="A1156" s="95" t="s">
        <v>138</v>
      </c>
      <c r="B1156" s="3" t="s">
        <v>2582</v>
      </c>
      <c r="C1156" s="95" t="s">
        <v>242</v>
      </c>
      <c r="E1156" s="96" t="s">
        <v>4650</v>
      </c>
      <c r="F1156" s="77" t="s">
        <v>4878</v>
      </c>
      <c r="G1156" s="102">
        <v>4426</v>
      </c>
      <c r="H1156" s="78" t="s">
        <v>1576</v>
      </c>
      <c r="I1156" s="78" t="s">
        <v>1637</v>
      </c>
      <c r="L1156" s="96"/>
    </row>
  </sheetData>
  <sortState ref="A2:L1155">
    <sortCondition ref="B1"/>
  </sortState>
  <dataConsolidate/>
  <phoneticPr fontId="0" type="noConversion"/>
  <hyperlinks>
    <hyperlink ref="K875" r:id="rId1"/>
    <hyperlink ref="L875" r:id="rId2"/>
    <hyperlink ref="K888" r:id="rId3"/>
    <hyperlink ref="L888" r:id="rId4"/>
    <hyperlink ref="K652" r:id="rId5"/>
    <hyperlink ref="L652" r:id="rId6"/>
    <hyperlink ref="K536" r:id="rId7"/>
    <hyperlink ref="K211" r:id="rId8"/>
    <hyperlink ref="K498" r:id="rId9"/>
    <hyperlink ref="L498" r:id="rId10"/>
    <hyperlink ref="K273" r:id="rId11"/>
    <hyperlink ref="K282" r:id="rId12"/>
    <hyperlink ref="K375" r:id="rId13"/>
    <hyperlink ref="K1011" r:id="rId14"/>
    <hyperlink ref="L1011" r:id="rId15"/>
    <hyperlink ref="K377" r:id="rId16"/>
    <hyperlink ref="L392" r:id="rId17"/>
    <hyperlink ref="L523" r:id="rId18"/>
    <hyperlink ref="K981" r:id="rId19"/>
    <hyperlink ref="L981" r:id="rId20"/>
    <hyperlink ref="K627" r:id="rId21" display="mailto:cherryfield@msln.net"/>
    <hyperlink ref="K641" r:id="rId22"/>
    <hyperlink ref="L211" r:id="rId23"/>
    <hyperlink ref="K606" r:id="rId24"/>
    <hyperlink ref="L648" r:id="rId25"/>
    <hyperlink ref="L661" r:id="rId26"/>
    <hyperlink ref="L672" r:id="rId27"/>
    <hyperlink ref="K672" r:id="rId28"/>
    <hyperlink ref="K692" r:id="rId29"/>
    <hyperlink ref="L349" r:id="rId30"/>
    <hyperlink ref="L377" r:id="rId31"/>
    <hyperlink ref="L1037" r:id="rId32"/>
    <hyperlink ref="K1037" r:id="rId33"/>
    <hyperlink ref="K754" r:id="rId34"/>
    <hyperlink ref="L754" r:id="rId35"/>
    <hyperlink ref="L762" r:id="rId36"/>
    <hyperlink ref="L800" r:id="rId37"/>
    <hyperlink ref="K800" r:id="rId38"/>
    <hyperlink ref="L806" r:id="rId39"/>
    <hyperlink ref="K806" r:id="rId40"/>
    <hyperlink ref="K810" r:id="rId41"/>
    <hyperlink ref="L1147" r:id="rId42"/>
    <hyperlink ref="K1147" r:id="rId43"/>
    <hyperlink ref="L174" r:id="rId44"/>
    <hyperlink ref="K174" r:id="rId45"/>
    <hyperlink ref="K1135" r:id="rId46"/>
    <hyperlink ref="L1135" r:id="rId47"/>
    <hyperlink ref="L899" r:id="rId48"/>
    <hyperlink ref="K899" r:id="rId49"/>
    <hyperlink ref="L502" r:id="rId50"/>
    <hyperlink ref="K595" r:id="rId51"/>
    <hyperlink ref="L595" r:id="rId52"/>
    <hyperlink ref="K1092" r:id="rId53"/>
    <hyperlink ref="L1092" r:id="rId54"/>
    <hyperlink ref="L592" r:id="rId55"/>
    <hyperlink ref="K592" r:id="rId56"/>
    <hyperlink ref="L597" r:id="rId57"/>
    <hyperlink ref="K597" r:id="rId58"/>
    <hyperlink ref="L600" r:id="rId59"/>
    <hyperlink ref="K600" r:id="rId60"/>
    <hyperlink ref="L123" r:id="rId61"/>
    <hyperlink ref="K123" r:id="rId62"/>
    <hyperlink ref="L157" r:id="rId63"/>
    <hyperlink ref="L1015" r:id="rId64"/>
    <hyperlink ref="K1015" r:id="rId65"/>
    <hyperlink ref="L1040" r:id="rId66"/>
    <hyperlink ref="K1040" r:id="rId67"/>
    <hyperlink ref="L764" r:id="rId68"/>
    <hyperlink ref="L768" r:id="rId69"/>
    <hyperlink ref="K768" r:id="rId70"/>
    <hyperlink ref="K823" r:id="rId71"/>
    <hyperlink ref="L837" r:id="rId72"/>
    <hyperlink ref="K837" r:id="rId73"/>
    <hyperlink ref="L848" r:id="rId74"/>
    <hyperlink ref="K848" r:id="rId75"/>
    <hyperlink ref="L852" r:id="rId76"/>
    <hyperlink ref="L1126" r:id="rId77"/>
    <hyperlink ref="K1126" r:id="rId78"/>
    <hyperlink ref="L906" r:id="rId79"/>
    <hyperlink ref="K267" r:id="rId80"/>
    <hyperlink ref="K285" r:id="rId81"/>
    <hyperlink ref="L285" r:id="rId82"/>
    <hyperlink ref="L1005" r:id="rId83"/>
    <hyperlink ref="L639" r:id="rId84"/>
    <hyperlink ref="K1060" r:id="rId85"/>
    <hyperlink ref="L1060" r:id="rId86"/>
    <hyperlink ref="L265" r:id="rId87"/>
    <hyperlink ref="K639" r:id="rId88"/>
    <hyperlink ref="K265" r:id="rId89"/>
    <hyperlink ref="L988" r:id="rId90"/>
    <hyperlink ref="K988" r:id="rId91"/>
    <hyperlink ref="L1101" r:id="rId92"/>
    <hyperlink ref="L1109" r:id="rId93"/>
    <hyperlink ref="L147" r:id="rId94"/>
    <hyperlink ref="K147" r:id="rId95"/>
    <hyperlink ref="L239" r:id="rId96"/>
    <hyperlink ref="L984" r:id="rId97"/>
    <hyperlink ref="K984" r:id="rId98"/>
    <hyperlink ref="L16" r:id="rId99"/>
    <hyperlink ref="K802" r:id="rId100"/>
    <hyperlink ref="L802" r:id="rId101"/>
    <hyperlink ref="L820" r:id="rId102"/>
    <hyperlink ref="K866" r:id="rId103"/>
    <hyperlink ref="L866" r:id="rId104"/>
    <hyperlink ref="K1057" r:id="rId105"/>
    <hyperlink ref="L1057" r:id="rId106"/>
    <hyperlink ref="K881" r:id="rId107"/>
    <hyperlink ref="L881" r:id="rId108"/>
    <hyperlink ref="K880" r:id="rId109"/>
    <hyperlink ref="L880" r:id="rId110"/>
    <hyperlink ref="K745" r:id="rId111"/>
    <hyperlink ref="L745" r:id="rId112"/>
    <hyperlink ref="K886" r:id="rId113"/>
    <hyperlink ref="L886" r:id="rId114"/>
    <hyperlink ref="K677" r:id="rId115"/>
    <hyperlink ref="L677" r:id="rId116"/>
    <hyperlink ref="L406" r:id="rId117"/>
    <hyperlink ref="L186" r:id="rId118"/>
    <hyperlink ref="L579" r:id="rId119"/>
    <hyperlink ref="L589" r:id="rId120"/>
    <hyperlink ref="K589" r:id="rId121"/>
    <hyperlink ref="L605" r:id="rId122"/>
    <hyperlink ref="K605" r:id="rId123"/>
    <hyperlink ref="K625" r:id="rId124"/>
    <hyperlink ref="L645" r:id="rId125"/>
    <hyperlink ref="K645" r:id="rId126"/>
    <hyperlink ref="L1013" r:id="rId127"/>
    <hyperlink ref="L153" r:id="rId128"/>
    <hyperlink ref="K153" r:id="rId129"/>
    <hyperlink ref="L657" r:id="rId130"/>
    <hyperlink ref="L1000" r:id="rId131"/>
    <hyperlink ref="L301" r:id="rId132"/>
    <hyperlink ref="L668" r:id="rId133"/>
    <hyperlink ref="L508" r:id="rId134"/>
    <hyperlink ref="L669" r:id="rId135"/>
    <hyperlink ref="K669" r:id="rId136"/>
    <hyperlink ref="K683" r:id="rId137"/>
    <hyperlink ref="L935" r:id="rId138"/>
    <hyperlink ref="K935" r:id="rId139"/>
    <hyperlink ref="K355" r:id="rId140"/>
    <hyperlink ref="L384" r:id="rId141"/>
    <hyperlink ref="K384" r:id="rId142"/>
    <hyperlink ref="L127" r:id="rId143"/>
    <hyperlink ref="K127" r:id="rId144"/>
    <hyperlink ref="L1065" r:id="rId145"/>
    <hyperlink ref="K1065" r:id="rId146"/>
    <hyperlink ref="L788" r:id="rId147"/>
    <hyperlink ref="L430" r:id="rId148"/>
    <hyperlink ref="L832" r:id="rId149"/>
    <hyperlink ref="K840" r:id="rId150"/>
    <hyperlink ref="K849" r:id="rId151"/>
    <hyperlink ref="K1119" r:id="rId152"/>
    <hyperlink ref="L1119" r:id="rId153"/>
    <hyperlink ref="K861" r:id="rId154"/>
    <hyperlink ref="L861" r:id="rId155"/>
    <hyperlink ref="L1120" r:id="rId156"/>
    <hyperlink ref="K679" r:id="rId157"/>
    <hyperlink ref="L679" r:id="rId158"/>
    <hyperlink ref="L522" r:id="rId159"/>
    <hyperlink ref="K522" r:id="rId160"/>
    <hyperlink ref="L1139" r:id="rId161"/>
    <hyperlink ref="K1139" r:id="rId162"/>
    <hyperlink ref="L904" r:id="rId163"/>
    <hyperlink ref="K904" r:id="rId164"/>
    <hyperlink ref="L907" r:id="rId165"/>
    <hyperlink ref="L1145" r:id="rId166"/>
    <hyperlink ref="K1145" r:id="rId167"/>
    <hyperlink ref="L218" r:id="rId168"/>
    <hyperlink ref="K196" r:id="rId169"/>
    <hyperlink ref="L196" r:id="rId170"/>
    <hyperlink ref="L611" r:id="rId171"/>
    <hyperlink ref="K611" r:id="rId172"/>
    <hyperlink ref="K306" r:id="rId173"/>
    <hyperlink ref="L306" r:id="rId174"/>
    <hyperlink ref="K662" r:id="rId175"/>
    <hyperlink ref="K588" r:id="rId176"/>
    <hyperlink ref="L588" r:id="rId177"/>
    <hyperlink ref="L134" r:id="rId178"/>
    <hyperlink ref="K296" r:id="rId179"/>
    <hyperlink ref="L296" r:id="rId180"/>
    <hyperlink ref="K663" r:id="rId181"/>
    <hyperlink ref="L615" r:id="rId182"/>
    <hyperlink ref="K615" r:id="rId183"/>
    <hyperlink ref="K694" r:id="rId184"/>
    <hyperlink ref="L694" r:id="rId185"/>
    <hyperlink ref="K712" r:id="rId186"/>
    <hyperlink ref="L712" r:id="rId187"/>
    <hyperlink ref="L1033" r:id="rId188"/>
    <hyperlink ref="L819" r:id="rId189"/>
    <hyperlink ref="K961" r:id="rId190"/>
    <hyperlink ref="L734" r:id="rId191"/>
    <hyperlink ref="K734" r:id="rId192"/>
    <hyperlink ref="K882" r:id="rId193"/>
    <hyperlink ref="L882" r:id="rId194"/>
    <hyperlink ref="L423" r:id="rId195"/>
    <hyperlink ref="K423" r:id="rId196"/>
    <hyperlink ref="L748" r:id="rId197"/>
    <hyperlink ref="K748" r:id="rId198"/>
    <hyperlink ref="L651" r:id="rId199"/>
    <hyperlink ref="K651" r:id="rId200"/>
    <hyperlink ref="K1079" r:id="rId201"/>
    <hyperlink ref="K1099" r:id="rId202"/>
    <hyperlink ref="L1106" r:id="rId203"/>
    <hyperlink ref="K1106" r:id="rId204"/>
    <hyperlink ref="L876" r:id="rId205"/>
    <hyperlink ref="K835" r:id="rId206"/>
    <hyperlink ref="L835" r:id="rId207"/>
    <hyperlink ref="K730" r:id="rId208"/>
    <hyperlink ref="L730" r:id="rId209"/>
    <hyperlink ref="K504" r:id="rId210"/>
    <hyperlink ref="K887" r:id="rId211"/>
    <hyperlink ref="L411" r:id="rId212"/>
    <hyperlink ref="L473" r:id="rId213"/>
    <hyperlink ref="L622" r:id="rId214"/>
    <hyperlink ref="K622" r:id="rId215"/>
    <hyperlink ref="K963" r:id="rId216"/>
    <hyperlink ref="K574" r:id="rId217"/>
    <hyperlink ref="L580" r:id="rId218"/>
    <hyperlink ref="K620" r:id="rId219"/>
    <hyperlink ref="K621" r:id="rId220"/>
    <hyperlink ref="L621" r:id="rId221"/>
    <hyperlink ref="K855" r:id="rId222"/>
    <hyperlink ref="L855" r:id="rId223"/>
    <hyperlink ref="K711" r:id="rId224"/>
    <hyperlink ref="L968" r:id="rId225"/>
    <hyperlink ref="L710" r:id="rId226"/>
    <hyperlink ref="K710" r:id="rId227"/>
    <hyperlink ref="K724" r:id="rId228"/>
    <hyperlink ref="L29" r:id="rId229"/>
    <hyperlink ref="L798" r:id="rId230"/>
    <hyperlink ref="L41" r:id="rId231"/>
    <hyperlink ref="L998" r:id="rId232"/>
    <hyperlink ref="K998" r:id="rId233"/>
    <hyperlink ref="L51" r:id="rId234"/>
    <hyperlink ref="K51" r:id="rId235"/>
    <hyperlink ref="L160" r:id="rId236"/>
    <hyperlink ref="L480" r:id="rId237"/>
    <hyperlink ref="L140" r:id="rId238"/>
    <hyperlink ref="K902" r:id="rId239"/>
    <hyperlink ref="K681" r:id="rId240"/>
    <hyperlink ref="L1014" r:id="rId241"/>
    <hyperlink ref="K682" r:id="rId242"/>
    <hyperlink ref="L187" r:id="rId243"/>
    <hyperlink ref="K187" r:id="rId244"/>
    <hyperlink ref="K326" r:id="rId245" display="mailto:burrtaylo2r@gmail.com?subject=Harpswell%20Historical%20Society"/>
    <hyperlink ref="K162" r:id="rId246"/>
    <hyperlink ref="L1023" r:id="rId247"/>
    <hyperlink ref="K133" r:id="rId248"/>
    <hyperlink ref="L133" r:id="rId249"/>
    <hyperlink ref="L1026" r:id="rId250"/>
    <hyperlink ref="K1026" r:id="rId251"/>
    <hyperlink ref="L33" r:id="rId252"/>
    <hyperlink ref="L736" r:id="rId253"/>
    <hyperlink ref="K736" r:id="rId254"/>
    <hyperlink ref="K708" r:id="rId255"/>
    <hyperlink ref="L1041" r:id="rId256"/>
    <hyperlink ref="K1041" r:id="rId257"/>
    <hyperlink ref="L1045" r:id="rId258"/>
    <hyperlink ref="K1045" r:id="rId259"/>
    <hyperlink ref="L1047" r:id="rId260"/>
    <hyperlink ref="L759" r:id="rId261"/>
    <hyperlink ref="L1070" r:id="rId262" location="39"/>
    <hyperlink ref="K1070" r:id="rId263"/>
    <hyperlink ref="K773" r:id="rId264"/>
    <hyperlink ref="K781" r:id="rId265"/>
    <hyperlink ref="L804" r:id="rId266"/>
    <hyperlink ref="L1097" r:id="rId267"/>
    <hyperlink ref="K1097" r:id="rId268"/>
    <hyperlink ref="K809" r:id="rId269"/>
    <hyperlink ref="L462" r:id="rId270"/>
    <hyperlink ref="L813" r:id="rId271"/>
    <hyperlink ref="K813" r:id="rId272"/>
    <hyperlink ref="K817" r:id="rId273"/>
    <hyperlink ref="L829" r:id="rId274"/>
    <hyperlink ref="L844" r:id="rId275"/>
    <hyperlink ref="L902" r:id="rId276"/>
    <hyperlink ref="L1153" r:id="rId277"/>
    <hyperlink ref="K1153" r:id="rId278"/>
    <hyperlink ref="K850" r:id="rId279"/>
    <hyperlink ref="L850" r:id="rId280"/>
    <hyperlink ref="L856" r:id="rId281"/>
    <hyperlink ref="K856" r:id="rId282" display="mailto:info@steepfallslibrary.org"/>
    <hyperlink ref="K145" r:id="rId283"/>
    <hyperlink ref="K865" r:id="rId284"/>
    <hyperlink ref="K680" r:id="rId285" display="mailto:Commons@Gorham"/>
    <hyperlink ref="K45" r:id="rId286"/>
    <hyperlink ref="L45" r:id="rId287"/>
    <hyperlink ref="K37" r:id="rId288"/>
    <hyperlink ref="L37" r:id="rId289"/>
    <hyperlink ref="K48" r:id="rId290"/>
    <hyperlink ref="K1133" r:id="rId291"/>
    <hyperlink ref="L1133" r:id="rId292"/>
    <hyperlink ref="K23" r:id="rId293"/>
    <hyperlink ref="L23" r:id="rId294"/>
    <hyperlink ref="K531" r:id="rId295"/>
    <hyperlink ref="L531" r:id="rId296"/>
    <hyperlink ref="L885" r:id="rId297"/>
    <hyperlink ref="K885" r:id="rId298"/>
    <hyperlink ref="L269" r:id="rId299"/>
    <hyperlink ref="L707" r:id="rId300"/>
    <hyperlink ref="K707" r:id="rId301"/>
    <hyperlink ref="L293" r:id="rId302"/>
    <hyperlink ref="L659" r:id="rId303"/>
    <hyperlink ref="K659" r:id="rId304"/>
    <hyperlink ref="L660" r:id="rId305"/>
    <hyperlink ref="L863" r:id="rId306"/>
    <hyperlink ref="K863" r:id="rId307" display="mailto:stronglibrary@strong.lib.me.us"/>
    <hyperlink ref="L347" r:id="rId308"/>
    <hyperlink ref="K347" r:id="rId309"/>
    <hyperlink ref="K705" r:id="rId310"/>
    <hyperlink ref="L136" r:id="rId311"/>
    <hyperlink ref="K136" r:id="rId312"/>
    <hyperlink ref="L1054" r:id="rId313"/>
    <hyperlink ref="K1054" r:id="rId314"/>
    <hyperlink ref="K777" r:id="rId315"/>
    <hyperlink ref="L777" r:id="rId316" display="http://www.newvineyardlibrary.org/"/>
    <hyperlink ref="L1078" r:id="rId317"/>
    <hyperlink ref="K449" r:id="rId318"/>
    <hyperlink ref="L803" r:id="rId319"/>
    <hyperlink ref="K803" r:id="rId320"/>
    <hyperlink ref="K1105" r:id="rId321"/>
    <hyperlink ref="L1105" r:id="rId322"/>
    <hyperlink ref="K811" r:id="rId323"/>
    <hyperlink ref="L507" r:id="rId324"/>
    <hyperlink ref="L177" r:id="rId325"/>
    <hyperlink ref="L862" r:id="rId326"/>
    <hyperlink ref="K862" r:id="rId327"/>
    <hyperlink ref="K893" r:id="rId328"/>
    <hyperlink ref="K901" r:id="rId329"/>
    <hyperlink ref="K973" r:id="rId330"/>
    <hyperlink ref="K604" r:id="rId331"/>
    <hyperlink ref="K322" r:id="rId332"/>
    <hyperlink ref="K690" r:id="rId333"/>
    <hyperlink ref="L767" r:id="rId334"/>
    <hyperlink ref="K770" r:id="rId335"/>
    <hyperlink ref="K401" r:id="rId336"/>
    <hyperlink ref="L482" r:id="rId337"/>
    <hyperlink ref="K867" r:id="rId338"/>
    <hyperlink ref="K143" r:id="rId339" display="mailto:wassabec@yahoo.com"/>
    <hyperlink ref="L617" r:id="rId340"/>
    <hyperlink ref="L649" r:id="rId341"/>
    <hyperlink ref="L161" r:id="rId342"/>
    <hyperlink ref="K161" r:id="rId343"/>
    <hyperlink ref="L370" r:id="rId344"/>
    <hyperlink ref="K370" r:id="rId345"/>
    <hyperlink ref="K728" r:id="rId346"/>
    <hyperlink ref="L749" r:id="rId347"/>
    <hyperlink ref="K424" r:id="rId348" display="mailto:mdenis46@gmail.com"/>
    <hyperlink ref="K789" r:id="rId349"/>
    <hyperlink ref="L424" r:id="rId350"/>
    <hyperlink ref="K562" r:id="rId351" display="mailto:mywinthrop@gmail.com"/>
    <hyperlink ref="L562" r:id="rId352"/>
    <hyperlink ref="K190" r:id="rId353" display="mailto:actonshapleigh@gmail.com"/>
    <hyperlink ref="L190" r:id="rId354"/>
    <hyperlink ref="K584" r:id="rId355" display="mailto:msaggerer@berwickpubliclibrary.org"/>
    <hyperlink ref="K591" r:id="rId356" display="mailto:chevey@bonney.lib.me.us"/>
    <hyperlink ref="K632" r:id="rId357" display="mailto:librarian@lymanlibrary.org"/>
    <hyperlink ref="K262" r:id="rId358" display="mailto:theinkwellcornish@yahoo.com"/>
    <hyperlink ref="K640" r:id="rId359" display="mailto:hurddirector@da-hurd.lib.me.us"/>
    <hyperlink ref="K268" r:id="rId360" display="mailto:weebitfarm@roadrunner.com"/>
    <hyperlink ref="K656" r:id="rId361" display="mailto:ill@ooblibrary.org"/>
    <hyperlink ref="K853" r:id="rId362" display="mailto:franciscanmonastery@yahoo.com"/>
    <hyperlink ref="L297" r:id="rId363"/>
    <hyperlink ref="K135" r:id="rId364" display="mailto:mfgs@oxfordnetworks.net"/>
    <hyperlink ref="K714" r:id="rId365" display="mailto:director1@kezar-fall.lib.me.us"/>
    <hyperlink ref="L714" r:id="rId366"/>
    <hyperlink ref="K716" r:id="rId367" display="mailto:ml@graves.lib.me.us"/>
    <hyperlink ref="K365" r:id="rId368"/>
    <hyperlink ref="K755" r:id="rId369" display="mailto:reference@mcarthur.lib.me.us"/>
    <hyperlink ref="K1075" r:id="rId370"/>
    <hyperlink ref="L1075" r:id="rId371"/>
    <hyperlink ref="K790" r:id="rId372" display="mailto:ogunquitlibrary@myfairpoint.net"/>
    <hyperlink ref="K799" r:id="rId373" display="mailto:alflib@roadrunner.com"/>
    <hyperlink ref="K1103" r:id="rId374" display="mailto:info@raittfarmmuseum.org"/>
    <hyperlink ref="L816" r:id="rId375"/>
    <hyperlink ref="K816" r:id="rId376"/>
    <hyperlink ref="K475" r:id="rId377"/>
    <hyperlink ref="K842" r:id="rId378" display="mailto:sbpl@south-berwick.lib.me.us"/>
    <hyperlink ref="K851" r:id="rId379" display="mailto:spl@springvalelibrary.org"/>
    <hyperlink ref="L851" r:id="rId380" display="http://www.springvalelibrary.org/"/>
    <hyperlink ref="K889" r:id="rId381" display="mailto:librarian@waterborolibrary.org"/>
    <hyperlink ref="K895" r:id="rId382" display="mailto:libstaff@wellstown.org"/>
    <hyperlink ref="L895" r:id="rId383" display="http://www.wellslibrary.org/"/>
    <hyperlink ref="K897" r:id="rId384" display="mailto:director@westbuxtonpubliclibrary.org"/>
    <hyperlink ref="L897" r:id="rId385" display="http://www.westbuxtonpubliclibrary.org/"/>
    <hyperlink ref="K900" r:id="rId386" display="mailto:goodwinl@william-fogg.lib.me.us"/>
    <hyperlink ref="L900" r:id="rId387" display="http://williamfogglibrary.org/"/>
    <hyperlink ref="K911" r:id="rId388" display="mailto:ypl@york.lib.me.us"/>
    <hyperlink ref="L911" r:id="rId389" display="http://www.york.lib.me.us/"/>
    <hyperlink ref="L9" r:id="rId390"/>
    <hyperlink ref="L646" r:id="rId391"/>
    <hyperlink ref="K646" r:id="rId392" display="mailto:ruth.mare@maine.gov"/>
    <hyperlink ref="L243" r:id="rId393"/>
    <hyperlink ref="K619" r:id="rId394"/>
    <hyperlink ref="K20" r:id="rId395" display="mailto:yvon_labbe@umit.maine.edu"/>
    <hyperlink ref="K631" r:id="rId396" display="mailto:lwakefield@colemem.lib.me.us"/>
    <hyperlink ref="L631" r:id="rId397" display="http://www.colemem.lib.me.us/"/>
    <hyperlink ref="K270" r:id="rId398" display="mailto:administration@dedhamme.org"/>
    <hyperlink ref="K654" r:id="rId399"/>
    <hyperlink ref="L654" r:id="rId400" display="http://www.eastmillinocket.org/library.htm"/>
    <hyperlink ref="K686" r:id="rId401" display="mailto:library@emmc.emh.org"/>
    <hyperlink ref="L124" r:id="rId402"/>
    <hyperlink ref="K308" r:id="rId403" display="mailto:%20bunnja@myfairpoint.net"/>
    <hyperlink ref="K678" r:id="rId404" display="mailto:richv@glenburn.net"/>
    <hyperlink ref="L678" r:id="rId405" display="http://www.library.glenburnschool.us/"/>
    <hyperlink ref="K709" r:id="rId406" display="mailto:curtis.free.public.library@msln.net"/>
    <hyperlink ref="K357" r:id="rId407" display="mailto:%20gail.rae@gmail.com"/>
    <hyperlink ref="K721" r:id="rId408" display="mailto:levantheritagelibrary@yahoo.com"/>
    <hyperlink ref="K367" r:id="rId409" display="mailto:info@welcometolincolnmaine.com"/>
    <hyperlink ref="K726" r:id="rId410" display="mailto:lindamorrill2@lincolnmaine.org"/>
    <hyperlink ref="L726" r:id="rId411" display="http://www.lincolnmaine.org/Town/Library/Library.htm"/>
    <hyperlink ref="K765" r:id="rId412" display="mailto:lfitz@millinocket.lib.me.us"/>
    <hyperlink ref="L765" r:id="rId413" display="http://www.millinocket.lib.me.us/"/>
    <hyperlink ref="K778" r:id="rId414" display="mailto:newburghcommunitylibrary@uninets.net"/>
    <hyperlink ref="K792" r:id="rId415" display="mailto:opl@orono.lib.me.us"/>
    <hyperlink ref="L792" r:id="rId416" display="http://library.orono.org/"/>
    <hyperlink ref="K793" r:id="rId417" display="mailto:asnowden@orrington.lib.me.us"/>
    <hyperlink ref="L793" r:id="rId418" display="http://www.orrington.lib.me.us/"/>
    <hyperlink ref="K858" r:id="rId419" display="mailto:volunteer@stetson.lib.me.us"/>
    <hyperlink ref="L858" r:id="rId420" display="http://www.stetson.lib.me.us/"/>
    <hyperlink ref="K859" r:id="rId421" display="mailto:donna@stewart.lib.me.us"/>
    <hyperlink ref="K587" r:id="rId422" display="mailto:rtremblay@bingham.lib.me.us"/>
    <hyperlink ref="K609" r:id="rId423" display="mailto:canplib@canaan.lib.me.us"/>
    <hyperlink ref="L609" r:id="rId424" display="http://www.canaan.lib.me.us/"/>
    <hyperlink ref="K689" r:id="rId425" display="mailto:wizard@hartland.lib.me.us"/>
    <hyperlink ref="L689" r:id="rId426" display="http://www.hartland.lib.me.us/"/>
    <hyperlink ref="K703" r:id="rId427" display="mailto:sallyjr@myfairpoint.net"/>
    <hyperlink ref="K719" r:id="rId428" display="mailto:loubic@yahoo.com"/>
    <hyperlink ref="L719" r:id="rId429" display="http://www.lawrence.lib.me.us/"/>
    <hyperlink ref="K735" r:id="rId430" display="mailto:madison@madison.lib.me.us"/>
    <hyperlink ref="L735" r:id="rId431" display="http://www.madison.lib.me.us/"/>
    <hyperlink ref="K834" r:id="rId432" display="mailto:mercershawlibrary@gmail.com"/>
    <hyperlink ref="L834" r:id="rId433" display="http://www.mercerme.us/Shaw_Library.html"/>
    <hyperlink ref="K780" r:id="rId434" display="mailto:library@townofnorridgewock.com"/>
    <hyperlink ref="L780" r:id="rId435" display="http://www.townofnorridgewock.com/7022/19854.html"/>
    <hyperlink ref="L1096" r:id="rId436" display="http://www.pittsfieldhistoricalsociety.org/"/>
    <hyperlink ref="K805" r:id="rId437" display="mailto:lsmith@pittsfield.lib.me.us"/>
    <hyperlink ref="L805" r:id="rId438" display="http://www.pittsfield.lib.me.us/"/>
    <hyperlink ref="K814" r:id="rId439" display="mailto:rjordan@rfgh.net"/>
    <hyperlink ref="K838" r:id="rId440" display="mailto:skowlib@skowhegan.lib.me.us"/>
    <hyperlink ref="L838" r:id="rId441" display="http://www.skowhegan.lib.me.us/"/>
    <hyperlink ref="K860" r:id="rId442" display="mailto:stewlib@stewartpub.lib.me.us"/>
    <hyperlink ref="L860" r:id="rId443" display="http://www.stewartpub.lib.me.us/"/>
    <hyperlink ref="K718" r:id="rId444" display="mailto:dbarney@nycap.rr.com"/>
    <hyperlink ref="K594" r:id="rId445" display="mailto:kcutko@bowdoinham.lib.me.us"/>
    <hyperlink ref="K582" r:id="rId446" display="mailto:info@belfastlibrary.org"/>
    <hyperlink ref="L582" r:id="rId447" display="http://www.belfastlibrary.org/"/>
    <hyperlink ref="K980" r:id="rId448"/>
    <hyperlink ref="K614" r:id="rId449" display="mailto:cml@carver.lib.me.us"/>
    <hyperlink ref="L614" r:id="rId450" display="http://www.carver.lib.me.us/"/>
    <hyperlink ref="L884" r:id="rId451" display="http://www.wprr.lib.me.us/"/>
    <hyperlink ref="K884" r:id="rId452" display="mailto:wprr@msln.net"/>
    <hyperlink ref="K702" r:id="rId453" display="mailto:bworcester@liberty.lib.me.us"/>
    <hyperlink ref="L702" r:id="rId454" display="http://www.liberty.lib.me.us/"/>
    <hyperlink ref="K769" r:id="rId455" display="mailto:sheridanmarge9@gmail.com"/>
    <hyperlink ref="L769" r:id="rId456" display="http://monroemainelibrary.wordpress.com/"/>
    <hyperlink ref="K436" r:id="rId457" display="mailto:palermohistorical@gmail.com"/>
    <hyperlink ref="K647" r:id="rId458" display="mailto:sstout@unity.edu"/>
    <hyperlink ref="L647" r:id="rId459" display="http://www.unity.edu/academic/supportservices/library/library.aspx"/>
    <hyperlink ref="K1017" r:id="rId460"/>
    <hyperlink ref="K478" r:id="rId461" display="mailto:townofsearsmont@fairpoint.net"/>
    <hyperlink ref="K831" r:id="rId462" display="mailto:stlme@searsmont.lib.me.us"/>
    <hyperlink ref="L831" r:id="rId463" display="http://www.searsmont.com/pages/library.php"/>
    <hyperlink ref="K505" r:id="rId464"/>
    <hyperlink ref="K528" r:id="rId465" display="mailto:history@UnityMaine.org"/>
    <hyperlink ref="K905" r:id="rId466" display="mailto:mlester@winterport.lib.me.us"/>
    <hyperlink ref="L905" r:id="rId467" display="http://www.winterportmaine.gov/library.html"/>
    <hyperlink ref="K561" r:id="rId468" display="mailto:judy_cuddy@yahoo.com"/>
    <hyperlink ref="K795" r:id="rId469" display="mailto:curator@usm.maine.edu"/>
    <hyperlink ref="K941" r:id="rId470"/>
    <hyperlink ref="K121" r:id="rId471"/>
    <hyperlink ref="K945" r:id="rId472"/>
    <hyperlink ref="K52" r:id="rId473"/>
    <hyperlink ref="K1035" r:id="rId474"/>
    <hyperlink ref="K915" r:id="rId475" display="mailto:emacgorman@maine.rr.com"/>
    <hyperlink ref="K1154" r:id="rId476"/>
    <hyperlink ref="K944" r:id="rId477"/>
    <hyperlink ref="K1155" r:id="rId478"/>
    <hyperlink ref="K115" r:id="rId479"/>
    <hyperlink ref="K914" r:id="rId480"/>
    <hyperlink ref="K921" r:id="rId481"/>
    <hyperlink ref="K943" r:id="rId482"/>
    <hyperlink ref="K967" r:id="rId483"/>
    <hyperlink ref="L795" r:id="rId484"/>
    <hyperlink ref="L941" r:id="rId485"/>
    <hyperlink ref="L121" r:id="rId486"/>
    <hyperlink ref="L1056" r:id="rId487"/>
    <hyperlink ref="L1018" r:id="rId488"/>
    <hyperlink ref="L154" r:id="rId489"/>
    <hyperlink ref="L930" r:id="rId490" tooltip="Opens in a new window" display="http://lighthouse.cc/goat/"/>
    <hyperlink ref="L945" r:id="rId491"/>
    <hyperlink ref="L949" r:id="rId492" tooltip="Opens in a new window" display="http://www.woodislandlighthouse.org/"/>
    <hyperlink ref="L921" r:id="rId493"/>
    <hyperlink ref="L913" r:id="rId494"/>
    <hyperlink ref="L923" r:id="rId495"/>
    <hyperlink ref="L1154" r:id="rId496"/>
    <hyperlink ref="L942" r:id="rId497"/>
    <hyperlink ref="L943" r:id="rId498"/>
    <hyperlink ref="L946" r:id="rId499"/>
    <hyperlink ref="L120" r:id="rId500"/>
    <hyperlink ref="L169" r:id="rId501"/>
    <hyperlink ref="L914" r:id="rId502"/>
    <hyperlink ref="L920" r:id="rId503"/>
    <hyperlink ref="L922" r:id="rId504"/>
    <hyperlink ref="L933" r:id="rId505"/>
    <hyperlink ref="L967" r:id="rId506"/>
    <hyperlink ref="L166" r:id="rId507"/>
    <hyperlink ref="L115" r:id="rId508"/>
    <hyperlink ref="L915" r:id="rId509"/>
    <hyperlink ref="L1035" r:id="rId510"/>
    <hyperlink ref="L919" r:id="rId511"/>
    <hyperlink ref="K916" r:id="rId512" display="mailto:info@squirrelpoint.org"/>
    <hyperlink ref="K222" r:id="rId513" display="mailto:laurichfarm2002@yahoo.com"/>
    <hyperlink ref="K966" r:id="rId514"/>
    <hyperlink ref="K310" r:id="rId515" display="mailto:chapmal@hotmail.com"/>
    <hyperlink ref="K821" r:id="rId516"/>
    <hyperlink ref="L821" r:id="rId517"/>
    <hyperlink ref="K857" r:id="rId518"/>
    <hyperlink ref="L857" r:id="rId519"/>
    <hyperlink ref="K585" r:id="rId520" display="mailto:mconroy@bethel.lib.me.us"/>
    <hyperlink ref="L585" r:id="rId521" display="http://www.bethellibraryassociation.org/"/>
    <hyperlink ref="K602" r:id="rId522" display="mailto:brownmemorial@roadrunner.com"/>
    <hyperlink ref="L602" r:id="rId523" display="http://www.clinton-me.us/"/>
    <hyperlink ref="K601" r:id="rId524" display="mailto:gnhaines@roadrunner.com"/>
    <hyperlink ref="L601" r:id="rId525" display="http://www.brown.lib.me.us/"/>
    <hyperlink ref="K603" r:id="rId526" display="mailto:info@brownfieldlibrary.com"/>
    <hyperlink ref="L603" r:id="rId527" display="http://www.brownfieldlibrary.com/"/>
    <hyperlink ref="K624" r:id="rId528" display="mailto:thedesk@hobbslibrary.org"/>
    <hyperlink ref="L624" r:id="rId529" display="http://hobbslibrary.org/"/>
    <hyperlink ref="L130" r:id="rId530"/>
    <hyperlink ref="K130" r:id="rId531" display="mailto:dwplmp@megalink.ne"/>
    <hyperlink ref="L927" r:id="rId532"/>
    <hyperlink ref="L58" r:id="rId533"/>
    <hyperlink ref="L951" r:id="rId534"/>
    <hyperlink ref="L135" r:id="rId535"/>
    <hyperlink ref="K128" r:id="rId536"/>
    <hyperlink ref="L572" r:id="rId537" display="http://www.andover.lib.me.us/"/>
    <hyperlink ref="K572" r:id="rId538" display="mailto:janetf@andover.lib.me.us"/>
    <hyperlink ref="L571" r:id="rId539" display="http://www.alpl.lib.me.us/"/>
    <hyperlink ref="K571" r:id="rId540" display="mailto:lgraf@alpl.lib.me.us"/>
    <hyperlink ref="K575" r:id="rId541" display="mailto:atkinslibrary@aol.com"/>
    <hyperlink ref="K568" r:id="rId542"/>
    <hyperlink ref="L568" r:id="rId543"/>
    <hyperlink ref="L1095" r:id="rId544"/>
    <hyperlink ref="L151" r:id="rId545"/>
    <hyperlink ref="K151" r:id="rId546"/>
    <hyperlink ref="K1066" r:id="rId547"/>
    <hyperlink ref="K213" r:id="rId548"/>
    <hyperlink ref="K144" r:id="rId549"/>
    <hyperlink ref="K1150" r:id="rId550"/>
    <hyperlink ref="K926" r:id="rId551" display="mailto:perkinslight@hotmail.com"/>
    <hyperlink ref="L912" r:id="rId552"/>
    <hyperlink ref="K807" r:id="rId553"/>
  </hyperlinks>
  <pageMargins left="0.75" right="0.75" top="1" bottom="1" header="0.5" footer="0.5"/>
  <pageSetup orientation="portrait" r:id="rId55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MCIOP Master List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Erin Bishop</cp:lastModifiedBy>
  <dcterms:created xsi:type="dcterms:W3CDTF">2013-04-10T17:04:28Z</dcterms:created>
  <dcterms:modified xsi:type="dcterms:W3CDTF">2015-12-21T23:08:04Z</dcterms:modified>
</cp:coreProperties>
</file>